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64011"/>
  <mc:AlternateContent xmlns:mc="http://schemas.openxmlformats.org/markup-compatibility/2006">
    <mc:Choice Requires="x15">
      <x15ac:absPath xmlns:x15ac="http://schemas.microsoft.com/office/spreadsheetml/2010/11/ac" url="P:\Defence\a_EDF\05 Submission_Forms_Competitive_DA\EDF\Submission forms for publication\"/>
    </mc:Choice>
  </mc:AlternateContent>
  <workbookProtection workbookAlgorithmName="SHA-512" workbookHashValue="ryrIpoVn6HSXXqBGwUj29J5j03arkev1xC7pzPyWeH5AdQf6gc2JOmjPGWUuVsavzG3t4rGdAljtx/MSPGDCeg==" workbookSaltValue="z4qdXxHeo3ysrIPZanRibg==" workbookSpinCount="100000" lockStructure="1"/>
  <bookViews>
    <workbookView xWindow="0" yWindow="0" windowWidth="23040" windowHeight="9192" tabRatio="810"/>
  </bookViews>
  <sheets>
    <sheet name="INSTRUCTIONS" sheetId="1835" r:id="rId1"/>
    <sheet name="Call &amp; Topic" sheetId="5" r:id="rId2"/>
    <sheet name="CallsList" sheetId="6" state="veryHidden" r:id="rId3"/>
    <sheet name="TopicsList" sheetId="7" state="veryHidden" r:id="rId4"/>
    <sheet name="Participants" sheetId="1" r:id="rId5"/>
    <sheet name="Eligible countries" sheetId="35" state="veryHidden" r:id="rId6"/>
    <sheet name="Activities &amp; WP" sheetId="2" r:id="rId7"/>
    <sheet name="Memory" sheetId="1149" state="veryHidden" r:id="rId8"/>
    <sheet name="Indirect costs" sheetId="36" r:id="rId9"/>
    <sheet name="A2 template - 1" sheetId="38" state="veryHidden" r:id="rId10"/>
    <sheet name="A2 template - 2" sheetId="37" state="veryHidden" r:id="rId11"/>
    <sheet name="A1 template" sheetId="3" state="veryHidden" r:id="rId12"/>
    <sheet name="Eligible activities" sheetId="25" state="veryHidden" r:id="rId13"/>
    <sheet name="PESCO" sheetId="4" r:id="rId14"/>
    <sheet name="History of changes" sheetId="1836" r:id="rId15"/>
  </sheets>
  <definedNames>
    <definedName name="Austria">'Eligible countries'!$H$2</definedName>
    <definedName name="Belgium">'Eligible countries'!$H$3</definedName>
    <definedName name="Bulgaria">'Eligible countries'!$H$4</definedName>
    <definedName name="Croatia">'Eligible countries'!$H$5</definedName>
    <definedName name="Czech_Republic">'Eligible countries'!$H$7</definedName>
    <definedName name="Denmark">'Eligible countries'!$H$8</definedName>
    <definedName name="EDF_2021_AIR_D">TopicsList!$A$20:$A$21</definedName>
    <definedName name="EDF_2021_AIR_R">TopicsList!$A$19</definedName>
    <definedName name="EDF_2021_AIRDEF_D">TopicsList!$A$22</definedName>
    <definedName name="EDF_2021_C4ISR_D">TopicsList!$A$4:$A$5</definedName>
    <definedName name="EDF_2021_CYBER_D">TopicsList!$A$9:$A$9</definedName>
    <definedName name="EDF_2021_CYBER_R">TopicsList!$A$8:$A$8</definedName>
    <definedName name="EDF_2021_DIGIT_D">TopicsList!$A$13:$A$13</definedName>
    <definedName name="EDF_2021_DIGIT_R">TopicsList!$A$12</definedName>
    <definedName name="EDF_2021_DIS_RDIS">TopicsList!$A$32:$A$35</definedName>
    <definedName name="EDF_2021_ENERENV_D">TopicsList!$A$14:$A$16</definedName>
    <definedName name="EDF_2021_GROUND_D">TopicsList!$A$24:$A$26</definedName>
    <definedName name="EDF_2021_GROUND_R">TopicsList!$A$23:$A$23</definedName>
    <definedName name="EDF_2021_MATCOMP_R">TopicsList!$A$17:$A$18</definedName>
    <definedName name="EDF_2021_MCBRN_D">TopicsList!$A$3</definedName>
    <definedName name="EDF_2021_MCBRN_R">TopicsList!$A$2</definedName>
    <definedName name="EDF_2021_NAVAL_D">TopicsList!$A$31</definedName>
    <definedName name="EDF_2021_NAVAL_R">TopicsList!$A$29:$A$30</definedName>
    <definedName name="EDF_2021_OPEN_D">TopicsList!$A$38</definedName>
    <definedName name="EDF_2021_OPEN_R">TopicsList!$A$37</definedName>
    <definedName name="EDF_2021_OPEN_RDIS">TopicsList!$A$36</definedName>
    <definedName name="EDF_2021_PROTMOB_D">TopicsList!$A$27:$A$28</definedName>
    <definedName name="EDF_2021_SENS_R">TopicsList!$A$6:$A$7</definedName>
    <definedName name="EDF_2021_SPACE_D">TopicsList!$A$10:$A$11</definedName>
    <definedName name="Estonia">'Eligible countries'!$H$9</definedName>
    <definedName name="Finland">'Eligible countries'!$H$10</definedName>
    <definedName name="France">'Eligible countries'!$H$11</definedName>
    <definedName name="Liechtenstein">'Eligible countries'!#REF!</definedName>
    <definedName name="Luxembourg">'Eligible countries'!$H$19</definedName>
    <definedName name="Netherlands">'Eligible countries'!$H$21</definedName>
    <definedName name="Norway">'Eligible countries'!$H$22</definedName>
    <definedName name="Poland">'Eligible countries'!$H$23</definedName>
    <definedName name="Portugal">'Eligible countries'!$H$24</definedName>
    <definedName name="Romania">'Eligible countries'!$H$25</definedName>
    <definedName name="Slovakia">'Eligible countries'!$H$26</definedName>
    <definedName name="Slovenia">'Eligible countries'!$H$27</definedName>
    <definedName name="Spain">'Eligible countries'!$H$28</definedName>
    <definedName name="Sweden">'Eligible countries'!$H$29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 i="5" l="1"/>
  <c r="B8" i="5" l="1"/>
  <c r="B9" i="4" l="1"/>
  <c r="B7" i="4"/>
  <c r="G49" i="3" l="1"/>
  <c r="G47" i="3"/>
  <c r="G45" i="3"/>
  <c r="G43" i="3"/>
  <c r="G41" i="3"/>
  <c r="G39" i="3"/>
  <c r="G32" i="3"/>
  <c r="G30" i="3"/>
  <c r="G26" i="3"/>
  <c r="G24" i="3"/>
  <c r="G15" i="3"/>
  <c r="G12" i="3"/>
  <c r="G9" i="3"/>
  <c r="G6" i="3"/>
  <c r="E13" i="38"/>
  <c r="E12" i="38"/>
  <c r="E7" i="38"/>
  <c r="E6" i="38"/>
  <c r="D18" i="38" l="1"/>
  <c r="A56" i="38" l="1"/>
  <c r="A54" i="38"/>
  <c r="A51" i="38"/>
  <c r="A49" i="38"/>
  <c r="A43" i="38"/>
  <c r="A36" i="38"/>
  <c r="A29" i="38"/>
  <c r="A22" i="38"/>
  <c r="A20" i="38"/>
  <c r="A16" i="38"/>
  <c r="A10" i="38"/>
  <c r="A4" i="38"/>
  <c r="A14" i="38"/>
  <c r="A8" i="38"/>
  <c r="G48" i="38" l="1"/>
  <c r="G42" i="38"/>
  <c r="G36" i="38"/>
  <c r="G27" i="38"/>
  <c r="F20" i="38"/>
  <c r="G19" i="38"/>
  <c r="F14" i="38"/>
  <c r="G13" i="38"/>
  <c r="G7" i="38"/>
  <c r="F8" i="38"/>
  <c r="G29" i="3" l="1"/>
  <c r="G23" i="3"/>
  <c r="G47" i="38" l="1"/>
  <c r="G49" i="38" s="1"/>
  <c r="G41" i="38"/>
  <c r="G43" i="38" s="1"/>
  <c r="G26" i="38"/>
  <c r="G29" i="38" s="1"/>
  <c r="G18" i="38"/>
  <c r="G20" i="38" s="1"/>
  <c r="G12" i="38"/>
  <c r="G14" i="38" s="1"/>
  <c r="G6" i="38"/>
  <c r="G8" i="38" s="1"/>
  <c r="G22" i="38" l="1"/>
  <c r="G51" i="38"/>
  <c r="G54" i="38" l="1"/>
  <c r="B4" i="3"/>
  <c r="B22" i="3" l="1"/>
  <c r="G48" i="3"/>
  <c r="G42" i="3"/>
  <c r="B20" i="3" l="1"/>
  <c r="G33" i="3" l="1"/>
  <c r="G27" i="3"/>
  <c r="G28" i="3" l="1"/>
  <c r="G11" i="3"/>
  <c r="G18" i="3"/>
  <c r="G19" i="3" s="1"/>
  <c r="G20" i="3" s="1"/>
  <c r="G16" i="3"/>
  <c r="G17" i="3" s="1"/>
  <c r="G7" i="3"/>
  <c r="G34" i="3" l="1"/>
  <c r="G10" i="3"/>
  <c r="G13" i="3"/>
</calcChain>
</file>

<file path=xl/sharedStrings.xml><?xml version="1.0" encoding="utf-8"?>
<sst xmlns="http://schemas.openxmlformats.org/spreadsheetml/2006/main" count="466" uniqueCount="312">
  <si>
    <t>List of participants</t>
  </si>
  <si>
    <t>ID</t>
  </si>
  <si>
    <t>PIC number</t>
  </si>
  <si>
    <t xml:space="preserve">Name </t>
  </si>
  <si>
    <t>PIC Number</t>
  </si>
  <si>
    <t>Country of establishment</t>
  </si>
  <si>
    <t xml:space="preserve">Country of establishment </t>
  </si>
  <si>
    <t>EDF-2021-MCBRN-R</t>
  </si>
  <si>
    <t>EDF-2021-MCBRN-R-CBRNDIM</t>
  </si>
  <si>
    <t>EDF-2021-MCBRN-D</t>
  </si>
  <si>
    <t>EDF-2021-MCBRN-D-MCM</t>
  </si>
  <si>
    <t>EDF-2021-C4ISR-D</t>
  </si>
  <si>
    <t>EDF-2021-C4ISR-D-HAPS</t>
  </si>
  <si>
    <t>EDF-2021-C4ISR-D-COMS</t>
  </si>
  <si>
    <t>EDF-2021-SENS-R</t>
  </si>
  <si>
    <t>EDF-2021-SENS-R-IRD</t>
  </si>
  <si>
    <t>EDF-2021-SENS-R-RADAR</t>
  </si>
  <si>
    <t>EDF-2021-CYBER-R</t>
  </si>
  <si>
    <t>EDF-2021-CYBER-D</t>
  </si>
  <si>
    <t>EDF-2021-SPACE-D</t>
  </si>
  <si>
    <t>EDF-2021-SPACE-D-EPW</t>
  </si>
  <si>
    <t>EDF-2021-DIGIT-R</t>
  </si>
  <si>
    <t>EDF-2021-DIGIT-R-FL</t>
  </si>
  <si>
    <t>EDF-2021-AIR-R-NGRT</t>
  </si>
  <si>
    <t>EDF-2021-AIR-D</t>
  </si>
  <si>
    <t>EDF-2021-AIR-D-EPE</t>
  </si>
  <si>
    <t>EDF-2021-AIR-D-CAC</t>
  </si>
  <si>
    <t>EDF-2021-AIRDEF-D</t>
  </si>
  <si>
    <t>EDF-2021-AIRDEF-D-EATMI</t>
  </si>
  <si>
    <t>EDF-2021-GROUND-R</t>
  </si>
  <si>
    <t>EDF-2021-GROUND-R-IW</t>
  </si>
  <si>
    <t>EDF-2021-GROUND-D</t>
  </si>
  <si>
    <t>EDF-2021-GROUND-D-FMGV</t>
  </si>
  <si>
    <t>EDF-2021-GROUND-D-UGVT</t>
  </si>
  <si>
    <t>EDF-2021-PROTMOB-D</t>
  </si>
  <si>
    <t>EDF-2021-PROTMOB-D-SS</t>
  </si>
  <si>
    <t>EDF-2021-PROTMOB-D-DMM</t>
  </si>
  <si>
    <t>EDF-2021-NAVAL-R</t>
  </si>
  <si>
    <t>EDF-2021-NAVAL-D</t>
  </si>
  <si>
    <t>EDF-2021-NAVAL-R-SSHM</t>
  </si>
  <si>
    <t>EDF-2021-OPEN-RDIS</t>
  </si>
  <si>
    <t>EDF-2021-OPEN-D</t>
  </si>
  <si>
    <t>EDF-2021-OPEN-D-SME</t>
  </si>
  <si>
    <t>EDF-2021-OPEN-R</t>
  </si>
  <si>
    <t>EDF-2021-OPEN-R-SME</t>
  </si>
  <si>
    <t>Calls</t>
  </si>
  <si>
    <t>Topic for which you are submitting this proposal:</t>
  </si>
  <si>
    <t>List of topics</t>
  </si>
  <si>
    <t>WP1</t>
  </si>
  <si>
    <t>Name of the legal entity</t>
  </si>
  <si>
    <t>Short name</t>
  </si>
  <si>
    <t>Size of the legal entity</t>
  </si>
  <si>
    <t>Size</t>
  </si>
  <si>
    <t>Total costs allocated to SMEs for this activity</t>
  </si>
  <si>
    <t>Design</t>
  </si>
  <si>
    <t>Generating knowledge</t>
  </si>
  <si>
    <t>Testing</t>
  </si>
  <si>
    <t>Studies</t>
  </si>
  <si>
    <t>General management and coordination of the project</t>
  </si>
  <si>
    <t>Prototyping</t>
  </si>
  <si>
    <t>Eligible activities</t>
  </si>
  <si>
    <t>Covered</t>
  </si>
  <si>
    <t>Integrating knowledge</t>
  </si>
  <si>
    <t>Qualification</t>
  </si>
  <si>
    <t>Certification</t>
  </si>
  <si>
    <t>Increasing efficiency</t>
  </si>
  <si>
    <t>EDF-2021-OPEN-RDIS-OPEN</t>
  </si>
  <si>
    <t>Countries</t>
  </si>
  <si>
    <t>Belgium</t>
  </si>
  <si>
    <t>Austria</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</si>
  <si>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</si>
  <si>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</si>
  <si>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</si>
  <si>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</si>
  <si>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</si>
  <si>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</si>
  <si>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</si>
  <si>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</si>
  <si>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</si>
  <si>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</si>
  <si>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</si>
  <si>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</si>
  <si>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</si>
  <si>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</si>
  <si>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</si>
  <si>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</si>
  <si>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</si>
  <si>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</si>
  <si>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Norway</t>
  </si>
  <si>
    <t>Poland</t>
  </si>
  <si>
    <t>Portugal</t>
  </si>
  <si>
    <t>Romania</t>
  </si>
  <si>
    <t>Slovakia</t>
  </si>
  <si>
    <t>Slovenia</t>
  </si>
  <si>
    <t>Spain</t>
  </si>
  <si>
    <t>Sweden</t>
  </si>
  <si>
    <t>Regime for the indirect costs</t>
  </si>
  <si>
    <t>Work packages and corresponding eligible activities</t>
  </si>
  <si>
    <t>Corresponding eligible activity</t>
  </si>
  <si>
    <t>EDF-2021-AIR-R</t>
  </si>
  <si>
    <t>List of beneficiaries (BE) and affiliated entities (AE)</t>
  </si>
  <si>
    <t>Eligible to SME bonus?</t>
  </si>
  <si>
    <t>Activity:</t>
  </si>
  <si>
    <t>Total eligible costs for this activity:</t>
  </si>
  <si>
    <t>Eligible to mid-cap bonus?</t>
  </si>
  <si>
    <t>Contribution to the bonus</t>
  </si>
  <si>
    <t>Total costs allocated to mid-caps</t>
  </si>
  <si>
    <t>Eligible to PESCO bonus?</t>
  </si>
  <si>
    <t>Total costs allocated to SMEs in the entire action</t>
  </si>
  <si>
    <t>Total costs allocated to cross-border SMEs in the entire action</t>
  </si>
  <si>
    <t>Total costs allocated to non cross-border SMEs in the entire action</t>
  </si>
  <si>
    <t>Total costs allocated to cross-border mid-caps in the entire action</t>
  </si>
  <si>
    <t>Corresponding share</t>
  </si>
  <si>
    <t>Total costs allocated to mid-caps in the entire action</t>
  </si>
  <si>
    <t>Countries where the members of the consortium are established</t>
  </si>
  <si>
    <t>Countries where the participants which are SMEs are established</t>
  </si>
  <si>
    <t>Countries where the participants which are mid-caps are established</t>
  </si>
  <si>
    <t>Countries where the non-SMEs in the consortium are established (bonus)</t>
  </si>
  <si>
    <t>Countries where the non SMEs and non mid-caps in the consortium are established (award)</t>
  </si>
  <si>
    <t>Total costs allocated to non cross-border mid-caps in the entire action</t>
  </si>
  <si>
    <t>Total costs allocated to the entity for this activity</t>
  </si>
  <si>
    <t>Total costs allocated to SMEs in this activity</t>
  </si>
  <si>
    <t>Total costs allocated to cross-border SMEs in this activity</t>
  </si>
  <si>
    <t>Total costs allocated to non cross-border SMEs in this activity</t>
  </si>
  <si>
    <t>Total costs allocated to mid-caps in this activity</t>
  </si>
  <si>
    <t>Total costs allocated to cross-border mid-caps in this activity</t>
  </si>
  <si>
    <t>Total costs allocated to non cross-border mid-caps in this activity</t>
  </si>
  <si>
    <t>Total eligible costs for the entire action:</t>
  </si>
  <si>
    <r>
      <t xml:space="preserve">Total costs allocated to </t>
    </r>
    <r>
      <rPr>
        <b/>
        <sz val="11"/>
        <rFont val="Calibri"/>
        <family val="2"/>
        <scheme val="minor"/>
      </rPr>
      <t>cross-border SMEs</t>
    </r>
    <r>
      <rPr>
        <sz val="11"/>
        <rFont val="Calibri"/>
        <family val="2"/>
        <scheme val="minor"/>
      </rPr>
      <t xml:space="preserve"> for this activity</t>
    </r>
  </si>
  <si>
    <r>
      <t xml:space="preserve">Total costs allocated to </t>
    </r>
    <r>
      <rPr>
        <b/>
        <sz val="11"/>
        <rFont val="Calibri"/>
        <family val="2"/>
        <scheme val="minor"/>
      </rPr>
      <t xml:space="preserve">non cross-border SMEs </t>
    </r>
    <r>
      <rPr>
        <sz val="11"/>
        <rFont val="Calibri"/>
        <family val="2"/>
        <scheme val="minor"/>
      </rPr>
      <t>for this activity</t>
    </r>
  </si>
  <si>
    <t>Acronym of your proposal:</t>
  </si>
  <si>
    <t>A. DIRECT PERSONNEL COSTS</t>
  </si>
  <si>
    <t>Position</t>
  </si>
  <si>
    <t>Staff category</t>
  </si>
  <si>
    <t>Annual staff costs</t>
  </si>
  <si>
    <t>Daily rate</t>
  </si>
  <si>
    <t xml:space="preserve">Direct days used in the action </t>
  </si>
  <si>
    <t>Personnel cost</t>
  </si>
  <si>
    <t>A.2 Natural persons under direct contract and seconded persons</t>
  </si>
  <si>
    <t>Equivalent staff category</t>
  </si>
  <si>
    <t>Direct days used in the action</t>
  </si>
  <si>
    <t>Country coefficient</t>
  </si>
  <si>
    <t>Cost equivalent amount</t>
  </si>
  <si>
    <t>Units: Actual months of work in the action</t>
  </si>
  <si>
    <t>B. TRAVEL COSTS AND SUBSISTENCE COSTS</t>
  </si>
  <si>
    <r>
      <t xml:space="preserve">Description of costs (project meetings, technical meetings, national or international, conference, </t>
    </r>
    <r>
      <rPr>
        <i/>
        <sz val="11"/>
        <color theme="1"/>
        <rFont val="Calibri"/>
        <family val="2"/>
        <scheme val="minor"/>
      </rPr>
      <t>etc.</t>
    </r>
    <r>
      <rPr>
        <sz val="11"/>
        <color theme="1"/>
        <rFont val="Calibri"/>
        <family val="2"/>
        <scheme val="minor"/>
      </rPr>
      <t>)</t>
    </r>
  </si>
  <si>
    <t>Number of trips</t>
  </si>
  <si>
    <t>Transportation costs/person/trip</t>
  </si>
  <si>
    <t>Hotel costs+daily allowance/person/trip</t>
  </si>
  <si>
    <t>Travel and subsistence costs</t>
  </si>
  <si>
    <t>C. DIRECT COSTS FOR SUBCONTRACTING</t>
  </si>
  <si>
    <t>Costs for subcontracting</t>
  </si>
  <si>
    <t>E. OTHER DIRECT COSTS</t>
  </si>
  <si>
    <t>E.1 Equipment</t>
  </si>
  <si>
    <t>Description of equipment</t>
  </si>
  <si>
    <t>Total cost of equipment</t>
  </si>
  <si>
    <r>
      <t xml:space="preserve">Period of use in the action 
</t>
    </r>
    <r>
      <rPr>
        <sz val="11"/>
        <color theme="2" tint="-0.499984740745262"/>
        <rFont val="Calibri"/>
        <family val="2"/>
        <scheme val="minor"/>
      </rPr>
      <t>(in months)</t>
    </r>
  </si>
  <si>
    <r>
      <t xml:space="preserve">Service life 
</t>
    </r>
    <r>
      <rPr>
        <sz val="11"/>
        <color theme="2" tint="-0.499984740745262"/>
        <rFont val="Calibri"/>
        <family val="2"/>
        <scheme val="minor"/>
      </rPr>
      <t>(in months)</t>
    </r>
  </si>
  <si>
    <r>
      <t xml:space="preserve">Usage rate for the action 
</t>
    </r>
    <r>
      <rPr>
        <sz val="11"/>
        <color theme="2" tint="-0.499984740745262"/>
        <rFont val="Calibri"/>
        <family val="2"/>
        <scheme val="minor"/>
      </rPr>
      <t>(100% or less if also used for other purposes)</t>
    </r>
  </si>
  <si>
    <t>Total amount payable for depreciation (for the action)</t>
  </si>
  <si>
    <t>E.2 Other goods and services</t>
  </si>
  <si>
    <t>Description of goods and services</t>
  </si>
  <si>
    <t>Quantity</t>
  </si>
  <si>
    <t>Other goods and services costs for the action</t>
  </si>
  <si>
    <t>A. Direct personnel costs</t>
  </si>
  <si>
    <t>B. Direct travel and subsistence costs</t>
  </si>
  <si>
    <t>C. Direct costs for subcontracting</t>
  </si>
  <si>
    <t>E. Other direct costs</t>
  </si>
  <si>
    <t>Total eligible costs</t>
  </si>
  <si>
    <t>Baseline funding rate</t>
  </si>
  <si>
    <t>A.1  Employees (or equivalent)</t>
  </si>
  <si>
    <t>A.3. SME owners and natural person beneficiaries</t>
  </si>
  <si>
    <t>Cost form</t>
  </si>
  <si>
    <t xml:space="preserve">Actual </t>
  </si>
  <si>
    <t>a</t>
  </si>
  <si>
    <t>b</t>
  </si>
  <si>
    <t>c</t>
  </si>
  <si>
    <t>e</t>
  </si>
  <si>
    <t>h0 = values as above</t>
  </si>
  <si>
    <t>h = h0 + h1</t>
  </si>
  <si>
    <t>i = g * h</t>
  </si>
  <si>
    <t>j</t>
  </si>
  <si>
    <t>k = j / g</t>
  </si>
  <si>
    <r>
      <t>Estimated eligible</t>
    </r>
    <r>
      <rPr>
        <b/>
        <sz val="14"/>
        <rFont val="Calibri"/>
        <family val="2"/>
      </rPr>
      <t xml:space="preserve"> </t>
    </r>
    <r>
      <rPr>
        <b/>
        <sz val="11"/>
        <rFont val="Calibri"/>
        <family val="2"/>
      </rPr>
      <t>costs (per budget category)</t>
    </r>
  </si>
  <si>
    <t>EU contribution</t>
  </si>
  <si>
    <t>F. Indirect costs</t>
  </si>
  <si>
    <t>Requested EU contribution</t>
  </si>
  <si>
    <r>
      <t>Actual</t>
    </r>
    <r>
      <rPr>
        <sz val="10"/>
        <rFont val="Calibri"/>
        <family val="2"/>
        <scheme val="minor"/>
      </rPr>
      <t xml:space="preserve"> for A.1 and A.2
Unit for A.3</t>
    </r>
  </si>
  <si>
    <t>Depends on calls and/or on beneficiaries or linked third parties</t>
  </si>
  <si>
    <t>Flat-rate or Actual</t>
  </si>
  <si>
    <t>Increase in the  baseline funding rate (bonus)</t>
  </si>
  <si>
    <t>Maximum eligible funding rate %</t>
  </si>
  <si>
    <t>Maximum eligible EU contribution</t>
  </si>
  <si>
    <t xml:space="preserve">Corresponding EU funding rate </t>
  </si>
  <si>
    <t>Cost formula</t>
  </si>
  <si>
    <t>EDF-2021-DIGIT-D</t>
  </si>
  <si>
    <t>EDF-2021-ENERENV-D</t>
  </si>
  <si>
    <t>EDF-2021-MATCOMP-R</t>
  </si>
  <si>
    <t>EDF-2021-CYBER-R-CDAI</t>
  </si>
  <si>
    <t>EDF-2021-CYBER-D-IECTE</t>
  </si>
  <si>
    <t>EDF-2021-SPACE-D-SGNS</t>
  </si>
  <si>
    <t xml:space="preserve">EDF-2021-DIGIT-D-MDOC </t>
  </si>
  <si>
    <t>EDF-2021-ENERENV-D-NGES</t>
  </si>
  <si>
    <t>EDF-2021-ENERENV-D-PES</t>
  </si>
  <si>
    <t>EDF-2021-MATCOMP-R-PHE</t>
  </si>
  <si>
    <t>EDF-2021-MATCOMP-R-RF</t>
  </si>
  <si>
    <t>EDF-2021-GROUND-D-3CA</t>
  </si>
  <si>
    <t>EDF-2021-NAVAL-D-MMPC</t>
  </si>
  <si>
    <t>Forms of Union funding</t>
  </si>
  <si>
    <t>actual costs</t>
  </si>
  <si>
    <t>lump sum</t>
  </si>
  <si>
    <t>Ref WP</t>
  </si>
  <si>
    <t>Cost per unit</t>
  </si>
  <si>
    <t>Actual annual productive time (days equivalent)</t>
  </si>
  <si>
    <t>List of WP</t>
  </si>
  <si>
    <t>Place of establishment</t>
  </si>
  <si>
    <t>Only for beneficiaries and affiliated entities</t>
  </si>
  <si>
    <t>f = flat-rate * (a + b + e)
 or
f = actual cost</t>
  </si>
  <si>
    <t>Subcontracting and other direct costs checks</t>
  </si>
  <si>
    <t xml:space="preserve">Percentage of subcontracting </t>
  </si>
  <si>
    <t>l = c/g</t>
  </si>
  <si>
    <t>m = (b + e)/a</t>
  </si>
  <si>
    <t>Eligible activities for dev</t>
  </si>
  <si>
    <t>TOTAL DIRECT ELIGIBLE COSTS FOR THE ENTIRE ACTION</t>
  </si>
  <si>
    <t>TOTAL INDIRECT ELIGIBLE COSTS FOR THE ENTIRE ACTION</t>
  </si>
  <si>
    <t>Sub-contractor short name</t>
  </si>
  <si>
    <t>Estimated costs of associated partners</t>
  </si>
  <si>
    <t>Budget for the call</t>
  </si>
  <si>
    <r>
      <rPr>
        <b/>
        <sz val="14"/>
        <color theme="1"/>
        <rFont val="Calibri"/>
        <family val="2"/>
        <scheme val="minor"/>
      </rPr>
      <t>Important information 1</t>
    </r>
    <r>
      <rPr>
        <sz val="14"/>
        <color theme="1"/>
        <rFont val="Calibri"/>
        <family val="2"/>
        <scheme val="minor"/>
      </rPr>
      <t xml:space="preserve">: if you are in Step 2 or in Step 3 and you need to modify any of the information listed below, you will need to press again the button "End of Step 1", otherwise the generated sheets will not be up-to-date. You will then be back to Step 2. Other information can still be modified without impact. </t>
    </r>
  </si>
  <si>
    <t>Activities</t>
  </si>
  <si>
    <r>
      <t xml:space="preserve">PIC number
</t>
    </r>
    <r>
      <rPr>
        <b/>
        <sz val="8"/>
        <color theme="1"/>
        <rFont val="Calibri"/>
        <family val="2"/>
        <scheme val="minor"/>
      </rPr>
      <t>(or national registration number for AP)</t>
    </r>
  </si>
  <si>
    <r>
      <rPr>
        <b/>
        <sz val="14"/>
        <color theme="1"/>
        <rFont val="Calibri"/>
        <family val="2"/>
        <scheme val="minor"/>
      </rPr>
      <t>Annex 2</t>
    </r>
    <r>
      <rPr>
        <sz val="14"/>
        <color theme="1"/>
        <rFont val="Calibri"/>
        <family val="2"/>
        <scheme val="minor"/>
      </rPr>
      <t xml:space="preserve"> aims at providing all the necessary budget information for each beneficiary and, if any, for each affiliated entity and associated partner.</t>
    </r>
  </si>
  <si>
    <r>
      <rPr>
        <b/>
        <sz val="14"/>
        <color theme="1"/>
        <rFont val="Calibri"/>
        <family val="2"/>
        <scheme val="minor"/>
      </rPr>
      <t>Important information 3</t>
    </r>
    <r>
      <rPr>
        <sz val="14"/>
        <color theme="1"/>
        <rFont val="Calibri"/>
        <family val="2"/>
        <scheme val="minor"/>
      </rPr>
      <t>: The information listed below can be modified at any Step without the need to repress any button.</t>
    </r>
  </si>
  <si>
    <t>Indirect costs up to date</t>
  </si>
  <si>
    <t>List of Participants changed since End of Step 1</t>
  </si>
  <si>
    <t>Call when last completed End of Step 1</t>
  </si>
  <si>
    <t>List of WP changed since End of Step 1</t>
  </si>
  <si>
    <t>Call when added COO</t>
  </si>
  <si>
    <t>Call when added WP2</t>
  </si>
  <si>
    <t>Call when imported list of BE/AE Indirect costs</t>
  </si>
  <si>
    <t>Current call</t>
  </si>
  <si>
    <t>EUROPEAN DEFENCE FUND</t>
  </si>
  <si>
    <r>
      <t xml:space="preserve">Total direct costs for subcontracting for this activity 
</t>
    </r>
    <r>
      <rPr>
        <sz val="12"/>
        <color theme="1"/>
        <rFont val="Calibri"/>
        <family val="2"/>
        <scheme val="minor"/>
      </rPr>
      <t>(only for BE and AE)</t>
    </r>
  </si>
  <si>
    <r>
      <t xml:space="preserve">Is an SME established in a country other than those where the non-SMEs in the consortium are established?
</t>
    </r>
    <r>
      <rPr>
        <sz val="12"/>
        <color theme="1"/>
        <rFont val="Calibri"/>
        <family val="2"/>
        <scheme val="minor"/>
      </rPr>
      <t>(for the SME bonus)</t>
    </r>
  </si>
  <si>
    <r>
      <t xml:space="preserve">Is an SME or a mid-cap established in a country other than those where the non-SMEs and non-mid-caps in the consortium are established?
</t>
    </r>
    <r>
      <rPr>
        <sz val="12"/>
        <color theme="1"/>
        <rFont val="Calibri"/>
        <family val="2"/>
        <scheme val="minor"/>
      </rPr>
      <t>(for the award criterion 5)</t>
    </r>
  </si>
  <si>
    <t>EDF-2021-DIS-RDIS</t>
  </si>
  <si>
    <t>EDF-2021-DIS-RDIS-QSENS</t>
  </si>
  <si>
    <t>EDF-2021-DIS-RDIS-NLOS</t>
  </si>
  <si>
    <t>EDF-2021-DIS-RDIS-OTHR</t>
  </si>
  <si>
    <t>EDF-2021-DIS-RDIS-AMD</t>
  </si>
  <si>
    <t>EDF-2021-ENERENV-D-EEMC</t>
  </si>
  <si>
    <t>EDF-2021-NAVAL-R-DSSDA</t>
  </si>
  <si>
    <t>Budget for the topic</t>
  </si>
  <si>
    <t>Call you are applying for:</t>
  </si>
  <si>
    <t>v1.00
June 2021</t>
  </si>
  <si>
    <r>
      <rPr>
        <u/>
        <sz val="14"/>
        <color theme="1"/>
        <rFont val="Calibri"/>
        <family val="2"/>
        <scheme val="minor"/>
      </rPr>
      <t>Sheet "Participants"</t>
    </r>
    <r>
      <rPr>
        <sz val="14"/>
        <color theme="1"/>
        <rFont val="Calibri"/>
        <family val="2"/>
        <scheme val="minor"/>
      </rPr>
      <t xml:space="preserve">: country of establishment and/or status of the entity.
</t>
    </r>
    <r>
      <rPr>
        <u/>
        <sz val="14"/>
        <color theme="1"/>
        <rFont val="Calibri"/>
        <family val="2"/>
        <scheme val="minor"/>
      </rPr>
      <t>Sheets "A2 - [short name of the participant]"</t>
    </r>
    <r>
      <rPr>
        <sz val="14"/>
        <color theme="1"/>
        <rFont val="Calibri"/>
        <family val="2"/>
        <scheme val="minor"/>
      </rPr>
      <t>: information in sections "C. DIRECT COSTS FOR SUBCONTRACTING", with the exception of the "description of tasks subcontracted".</t>
    </r>
  </si>
  <si>
    <t>Has Step1 already been fully completed</t>
  </si>
  <si>
    <t>Number of persons 
per trip</t>
  </si>
  <si>
    <t>Cannot exceed 100%.</t>
  </si>
  <si>
    <t>Provided for information.</t>
  </si>
  <si>
    <t>Not applicable to research actions.</t>
  </si>
  <si>
    <t>For research actions: 100%.</t>
  </si>
  <si>
    <t>h1 = values as calculated in Annex 1 to the submission form</t>
  </si>
  <si>
    <r>
      <t xml:space="preserve">Cannot exceed i.
The total for the entire action cannot exceed the budget indicated in the call (or the ceiling for the topic if any). If this total exceeds this value, it will appear in </t>
    </r>
    <r>
      <rPr>
        <sz val="10"/>
        <color rgb="FFFF0000"/>
        <rFont val="Calibri"/>
        <family val="2"/>
        <scheme val="minor"/>
      </rPr>
      <t>red</t>
    </r>
    <r>
      <rPr>
        <sz val="10"/>
        <rFont val="Calibri"/>
        <family val="2"/>
        <scheme val="minor"/>
      </rPr>
      <t>.</t>
    </r>
  </si>
  <si>
    <t>PARTICIPATION OF SMES AND MIDCAPS IN THE ENTIRE ACTION (AWARD)</t>
  </si>
  <si>
    <r>
      <t xml:space="preserve">* this only applies to the </t>
    </r>
    <r>
      <rPr>
        <u/>
        <sz val="11"/>
        <color theme="1"/>
        <rFont val="Calibri"/>
        <family val="2"/>
        <scheme val="minor"/>
      </rPr>
      <t>direct</t>
    </r>
    <r>
      <rPr>
        <sz val="11"/>
        <color theme="1"/>
        <rFont val="Calibri"/>
        <family val="2"/>
        <scheme val="minor"/>
      </rPr>
      <t xml:space="preserve"> costs, without prejudice to the choice by each applicant of the applicable regime for its </t>
    </r>
    <r>
      <rPr>
        <u/>
        <sz val="11"/>
        <color theme="1"/>
        <rFont val="Calibri"/>
        <family val="2"/>
        <scheme val="minor"/>
      </rPr>
      <t>indirect</t>
    </r>
    <r>
      <rPr>
        <sz val="11"/>
        <color theme="1"/>
        <rFont val="Calibri"/>
        <family val="2"/>
        <scheme val="minor"/>
      </rPr>
      <t xml:space="preserve"> costs (see the sheet "Indirect costs" and the relevant section of the </t>
    </r>
    <r>
      <rPr>
        <i/>
        <sz val="11"/>
        <color theme="1"/>
        <rFont val="Calibri"/>
        <family val="2"/>
        <scheme val="minor"/>
      </rPr>
      <t>Guide for applicants</t>
    </r>
    <r>
      <rPr>
        <sz val="11"/>
        <color theme="1"/>
        <rFont val="Calibri"/>
        <family val="2"/>
        <scheme val="minor"/>
      </rPr>
      <t>).</t>
    </r>
  </si>
  <si>
    <r>
      <t xml:space="preserve">Size of the legal entity 
</t>
    </r>
    <r>
      <rPr>
        <b/>
        <sz val="8"/>
        <color theme="1"/>
        <rFont val="Calibri"/>
        <family val="2"/>
        <scheme val="minor"/>
      </rPr>
      <t>(according to self-assessment or as validated by REA)</t>
    </r>
  </si>
  <si>
    <t>Is your project developed in the context of a project of the Permanent Structured Cooperation (PESCO)?</t>
  </si>
  <si>
    <r>
      <rPr>
        <b/>
        <sz val="11"/>
        <color theme="1"/>
        <rFont val="Calibri"/>
        <family val="2"/>
        <scheme val="minor"/>
      </rPr>
      <t>You must report these values in Section 4.2 of the submission form.</t>
    </r>
    <r>
      <rPr>
        <sz val="11"/>
        <color theme="1"/>
        <rFont val="Calibri"/>
        <family val="2"/>
        <scheme val="minor"/>
      </rPr>
      <t xml:space="preserve">
Where direct cost of travel + subsistance + other direct costs represent more than 15% of direct personnel costs (will appear in </t>
    </r>
    <r>
      <rPr>
        <sz val="11"/>
        <color theme="5"/>
        <rFont val="Calibri"/>
        <family val="2"/>
        <scheme val="minor"/>
      </rPr>
      <t>orange</t>
    </r>
    <r>
      <rPr>
        <sz val="11"/>
        <color theme="1"/>
        <rFont val="Calibri"/>
        <family val="2"/>
        <scheme val="minor"/>
      </rPr>
      <t>), you must in adition provide a justification in Section 4.2 of the submission form.</t>
    </r>
  </si>
  <si>
    <t>a3</t>
  </si>
  <si>
    <t>a1 + a2</t>
  </si>
  <si>
    <t>Actual</t>
  </si>
  <si>
    <t>Unit</t>
  </si>
  <si>
    <r>
      <rPr>
        <b/>
        <sz val="11"/>
        <color theme="1"/>
        <rFont val="Calibri"/>
        <family val="2"/>
        <scheme val="minor"/>
      </rPr>
      <t>You must report these values in Section 4.1 of the submission form.</t>
    </r>
    <r>
      <rPr>
        <sz val="11"/>
        <color theme="1"/>
        <rFont val="Calibri"/>
        <family val="2"/>
        <scheme val="minor"/>
      </rPr>
      <t xml:space="preserve">
Where subcontracting costs represent more than 30% of total eligible costs (will appear in </t>
    </r>
    <r>
      <rPr>
        <sz val="11"/>
        <color theme="5"/>
        <rFont val="Calibri"/>
        <family val="2"/>
        <scheme val="minor"/>
      </rPr>
      <t>orange</t>
    </r>
    <r>
      <rPr>
        <sz val="11"/>
        <color theme="1"/>
        <rFont val="Calibri"/>
        <family val="2"/>
        <scheme val="minor"/>
      </rPr>
      <t>), you must in adition provide a justification in Section 4.1 of the submission form.</t>
    </r>
    <r>
      <rPr>
        <b/>
        <sz val="11"/>
        <color theme="1"/>
        <rFont val="Calibri"/>
        <family val="2"/>
        <scheme val="minor"/>
      </rPr>
      <t/>
    </r>
  </si>
  <si>
    <t>Percentage of direct cost of travel / subsistence and other direct costs</t>
  </si>
  <si>
    <r>
      <t xml:space="preserve">Cannot exceed i.
The total for the entire action cannot exceed the budget indicated in the call (or the ceiling for the topic if any). If the total exceeds this value, it will appear in </t>
    </r>
    <r>
      <rPr>
        <sz val="10"/>
        <color rgb="FFFF0000"/>
        <rFont val="Calibri"/>
        <family val="2"/>
        <scheme val="minor"/>
      </rPr>
      <t>red</t>
    </r>
    <r>
      <rPr>
        <sz val="10"/>
        <rFont val="Calibri"/>
        <family val="2"/>
        <scheme val="minor"/>
      </rPr>
      <t xml:space="preserve">.
</t>
    </r>
    <r>
      <rPr>
        <b/>
        <u/>
        <sz val="10"/>
        <color rgb="FF00B050"/>
        <rFont val="Calibri"/>
        <family val="2"/>
        <scheme val="minor"/>
      </rPr>
      <t>You must report these values in e-Grants Part A Section 3 (Budget).</t>
    </r>
  </si>
  <si>
    <t>f = flat-rate * (a + b + e)</t>
  </si>
  <si>
    <t>Flat-rate</t>
  </si>
  <si>
    <t>g = a+ b + c + e + f</t>
  </si>
  <si>
    <t>Template for actual costs with 2 columns for A</t>
  </si>
  <si>
    <r>
      <rPr>
        <b/>
        <sz val="11"/>
        <color theme="1"/>
        <rFont val="Calibri"/>
        <family val="2"/>
        <scheme val="minor"/>
      </rPr>
      <t>You must report these values in Section 4.1 of the submission form.</t>
    </r>
    <r>
      <rPr>
        <sz val="11"/>
        <color theme="1"/>
        <rFont val="Calibri"/>
        <family val="2"/>
        <scheme val="minor"/>
      </rPr>
      <t xml:space="preserve">
</t>
    </r>
    <r>
      <rPr>
        <b/>
        <sz val="11"/>
        <color theme="1"/>
        <rFont val="Calibri"/>
        <family val="2"/>
        <scheme val="minor"/>
      </rPr>
      <t>Be aware that for the calls EDF-2021-OPEN-X, the limit of 30% is strict</t>
    </r>
    <r>
      <rPr>
        <sz val="11"/>
        <color theme="1"/>
        <rFont val="Calibri"/>
        <family val="2"/>
        <scheme val="minor"/>
      </rPr>
      <t xml:space="preserve"> (will appear in </t>
    </r>
    <r>
      <rPr>
        <sz val="11"/>
        <color rgb="FFFF0000"/>
        <rFont val="Calibri"/>
        <family val="2"/>
        <scheme val="minor"/>
      </rPr>
      <t>red</t>
    </r>
    <r>
      <rPr>
        <sz val="11"/>
        <color theme="1"/>
        <rFont val="Calibri"/>
        <family val="2"/>
        <scheme val="minor"/>
      </rPr>
      <t xml:space="preserve"> if above).</t>
    </r>
  </si>
  <si>
    <r>
      <rPr>
        <b/>
        <sz val="14"/>
        <color theme="1"/>
        <rFont val="Calibri"/>
        <family val="2"/>
        <scheme val="minor"/>
      </rPr>
      <t>Important information 2</t>
    </r>
    <r>
      <rPr>
        <sz val="14"/>
        <color theme="1"/>
        <rFont val="Calibri"/>
        <family val="2"/>
        <scheme val="minor"/>
      </rPr>
      <t>: if you are in Step 3 and you need to modify any of the information listed below, you will need to press again the button "End of Step 2", otherwise the generated sheets will not be up-to-date. You will then be back to Step 3.</t>
    </r>
  </si>
  <si>
    <r>
      <rPr>
        <u/>
        <sz val="14"/>
        <color theme="1"/>
        <rFont val="Calibri"/>
        <family val="2"/>
        <scheme val="minor"/>
      </rPr>
      <t>Sheet "Call &amp; Topic"</t>
    </r>
    <r>
      <rPr>
        <sz val="14"/>
        <color theme="1"/>
        <rFont val="Calibri"/>
        <family val="2"/>
        <scheme val="minor"/>
      </rPr>
      <t xml:space="preserve">: acronym of your proposal. 
</t>
    </r>
    <r>
      <rPr>
        <u/>
        <sz val="14"/>
        <color theme="1"/>
        <rFont val="Calibri"/>
        <family val="2"/>
        <scheme val="minor"/>
      </rPr>
      <t>Sheet "Participants"</t>
    </r>
    <r>
      <rPr>
        <sz val="14"/>
        <color theme="1"/>
        <rFont val="Calibri"/>
        <family val="2"/>
        <scheme val="minor"/>
      </rPr>
      <t xml:space="preserve">: name of the participants.
</t>
    </r>
    <r>
      <rPr>
        <u/>
        <sz val="14"/>
        <color theme="1"/>
        <rFont val="Calibri"/>
        <family val="2"/>
        <scheme val="minor"/>
      </rPr>
      <t>Sheet "Activities &amp; WP"</t>
    </r>
    <r>
      <rPr>
        <sz val="14"/>
        <color theme="1"/>
        <rFont val="Calibri"/>
        <family val="2"/>
        <scheme val="minor"/>
      </rPr>
      <t xml:space="preserve">: name of the work packages.
</t>
    </r>
    <r>
      <rPr>
        <u/>
        <sz val="14"/>
        <color theme="1"/>
        <rFont val="Calibri"/>
        <family val="2"/>
        <scheme val="minor"/>
      </rPr>
      <t>Sheet "PESCO"</t>
    </r>
    <r>
      <rPr>
        <sz val="14"/>
        <color theme="1"/>
        <rFont val="Calibri"/>
        <family val="2"/>
        <scheme val="minor"/>
      </rPr>
      <t>: answer(s) to the question(s).</t>
    </r>
  </si>
  <si>
    <r>
      <rPr>
        <u/>
        <sz val="14"/>
        <color theme="1"/>
        <rFont val="Calibri"/>
        <family val="2"/>
        <scheme val="minor"/>
      </rPr>
      <t>Sheet "Call &amp; Topic"</t>
    </r>
    <r>
      <rPr>
        <sz val="14"/>
        <color theme="1"/>
        <rFont val="Calibri"/>
        <family val="2"/>
        <scheme val="minor"/>
      </rPr>
      <t xml:space="preserve">: reference to the call you are applying for (unless it is implemented through lump sums as well).
</t>
    </r>
    <r>
      <rPr>
        <u/>
        <sz val="14"/>
        <color theme="1"/>
        <rFont val="Calibri"/>
        <family val="2"/>
        <scheme val="minor"/>
      </rPr>
      <t>Sheet "Participants"</t>
    </r>
    <r>
      <rPr>
        <sz val="14"/>
        <color theme="1"/>
        <rFont val="Calibri"/>
        <family val="2"/>
        <scheme val="minor"/>
      </rPr>
      <t xml:space="preserve">: deletion and/or addition of participants and/or modification of shortname and/or of PIC number.
</t>
    </r>
    <r>
      <rPr>
        <u/>
        <sz val="14"/>
        <color theme="1"/>
        <rFont val="Calibri"/>
        <family val="2"/>
        <scheme val="minor"/>
      </rPr>
      <t>Sheet "Activities &amp; WP"</t>
    </r>
    <r>
      <rPr>
        <sz val="14"/>
        <color theme="1"/>
        <rFont val="Calibri"/>
        <family val="2"/>
        <scheme val="minor"/>
      </rPr>
      <t>: deletion and/or addition of work packages.</t>
    </r>
    <r>
      <rPr>
        <u/>
        <sz val="14"/>
        <color theme="1"/>
        <rFont val="Calibri"/>
        <family val="2"/>
        <scheme val="minor"/>
      </rPr>
      <t/>
    </r>
  </si>
  <si>
    <r>
      <rPr>
        <b/>
        <sz val="14"/>
        <color theme="1"/>
        <rFont val="Calibri"/>
        <family val="2"/>
        <scheme val="minor"/>
      </rPr>
      <t>Annex 1</t>
    </r>
    <r>
      <rPr>
        <sz val="14"/>
        <color theme="1"/>
        <rFont val="Calibri"/>
        <family val="2"/>
        <scheme val="minor"/>
      </rPr>
      <t xml:space="preserve"> aims at providing all the necessary information for:
- the calculation of the applicable increase in the funding rate (so-called "bonus"). This is only relevant for Development actions.
- the partial assessment of the award criterion 5. This is relevant for both Research actions and Development actions.
In addition, for the calls leading to actions implemented through "actual costs", Annex 1 is also designed to inform about subcontracting costs in more details.</t>
    </r>
  </si>
  <si>
    <t>In order to generate and complete the right layout for Annex 1 and right Annex 2, you will need to follow carefully the following steps.</t>
  </si>
  <si>
    <t>For development actions, depends on eligible activities:
- Integrating knowledge: 65%
- Studies: 90%
- Design: 65%
- Protoyping: 20%
- Testing: 45%
- Qualification, certification: 70%
- Increase efficiency: 65%</t>
  </si>
  <si>
    <t>For development actions, depends on various parameters.
Cannot exceed 10% for studies, qualification and certification
Cannot exceed 35% for other activities.</t>
  </si>
  <si>
    <t>Description of tasks subcontracted and reason for subcontracting</t>
  </si>
  <si>
    <r>
      <rPr>
        <b/>
        <sz val="14"/>
        <color theme="4"/>
        <rFont val="Calibri"/>
        <family val="2"/>
        <scheme val="minor"/>
      </rPr>
      <t>Step 1</t>
    </r>
    <r>
      <rPr>
        <sz val="14"/>
        <color theme="1"/>
        <rFont val="Calibri"/>
        <family val="2"/>
        <scheme val="minor"/>
      </rPr>
      <t xml:space="preserve">: </t>
    </r>
    <r>
      <rPr>
        <b/>
        <sz val="14"/>
        <color theme="1"/>
        <rFont val="Calibri"/>
        <family val="2"/>
        <scheme val="minor"/>
      </rPr>
      <t xml:space="preserve">you need to provide the general information requested in the sheets "Call &amp; Topic", "Participants", "Activities &amp; WP", "Indirect costs" and "PESCO". </t>
    </r>
    <r>
      <rPr>
        <sz val="14"/>
        <color theme="1"/>
        <rFont val="Calibri"/>
        <family val="2"/>
        <scheme val="minor"/>
      </rPr>
      <t>Only coloured cells need to be filled in. Once you have provided this information, you need to press the button "</t>
    </r>
    <r>
      <rPr>
        <b/>
        <sz val="14"/>
        <color theme="4"/>
        <rFont val="Calibri"/>
        <family val="2"/>
        <scheme val="minor"/>
      </rPr>
      <t>End of Step 1</t>
    </r>
    <r>
      <rPr>
        <sz val="14"/>
        <color theme="1"/>
        <rFont val="Calibri"/>
        <family val="2"/>
        <scheme val="minor"/>
      </rPr>
      <t>" below.</t>
    </r>
  </si>
  <si>
    <t>Topic when last completed end of step 1</t>
  </si>
  <si>
    <r>
      <rPr>
        <b/>
        <sz val="14"/>
        <color theme="1"/>
        <rFont val="Calibri"/>
        <family val="2"/>
        <scheme val="minor"/>
      </rPr>
      <t>Important information</t>
    </r>
    <r>
      <rPr>
        <sz val="14"/>
        <color theme="1"/>
        <rFont val="Calibri"/>
        <family val="2"/>
        <scheme val="minor"/>
      </rPr>
      <t xml:space="preserve">: if you need to modify any of the information listed below, you will need to press again the button "End of Step 1", otherwise the generated sheets will not be up-to-date. Other information can still be modified without impact.
</t>
    </r>
    <r>
      <rPr>
        <u/>
        <sz val="14"/>
        <color theme="1"/>
        <rFont val="Calibri"/>
        <family val="2"/>
        <scheme val="minor"/>
      </rPr>
      <t>Sheet "Call &amp; Topic"</t>
    </r>
    <r>
      <rPr>
        <sz val="14"/>
        <color theme="1"/>
        <rFont val="Calibri"/>
        <family val="2"/>
        <scheme val="minor"/>
      </rPr>
      <t xml:space="preserve">: reference to the call and/or to the topic you are applying for.
</t>
    </r>
    <r>
      <rPr>
        <u/>
        <sz val="14"/>
        <color theme="1"/>
        <rFont val="Calibri"/>
        <family val="2"/>
        <scheme val="minor"/>
      </rPr>
      <t>Sheet "Participants"</t>
    </r>
    <r>
      <rPr>
        <sz val="14"/>
        <color theme="1"/>
        <rFont val="Calibri"/>
        <family val="2"/>
        <scheme val="minor"/>
      </rPr>
      <t xml:space="preserve">: deletion and/or addition of participants and/or modification of shortname and/or of PIC number and/or place of establishment and/or size of the entity.
</t>
    </r>
    <r>
      <rPr>
        <u/>
        <sz val="14"/>
        <color theme="1"/>
        <rFont val="Calibri"/>
        <family val="2"/>
        <scheme val="minor"/>
      </rPr>
      <t>Sheet "Activities &amp; WP"</t>
    </r>
    <r>
      <rPr>
        <sz val="14"/>
        <color theme="1"/>
        <rFont val="Calibri"/>
        <family val="2"/>
        <scheme val="minor"/>
      </rPr>
      <t xml:space="preserve">: deletion and/or addition of work packages and/or change in corresponding activity.
</t>
    </r>
    <r>
      <rPr>
        <u/>
        <sz val="14"/>
        <color theme="1"/>
        <rFont val="Calibri"/>
        <family val="2"/>
        <scheme val="minor"/>
      </rPr>
      <t>Sheet "Indirect costs"</t>
    </r>
    <r>
      <rPr>
        <sz val="14"/>
        <color theme="1"/>
        <rFont val="Calibri"/>
        <family val="2"/>
        <scheme val="minor"/>
      </rPr>
      <t xml:space="preserve">: regime for the indirect costs of any beneficiary or affiliated entity.
The information listed below can be modified without the need to repress the button "End of Step 1".
</t>
    </r>
    <r>
      <rPr>
        <u/>
        <sz val="14"/>
        <color theme="1"/>
        <rFont val="Calibri"/>
        <family val="2"/>
        <scheme val="minor"/>
      </rPr>
      <t>Sheet "Call &amp; Topic"</t>
    </r>
    <r>
      <rPr>
        <sz val="14"/>
        <color theme="1"/>
        <rFont val="Calibri"/>
        <family val="2"/>
        <scheme val="minor"/>
      </rPr>
      <t xml:space="preserve">: acronym of your proposal. 
</t>
    </r>
    <r>
      <rPr>
        <u/>
        <sz val="14"/>
        <color theme="1"/>
        <rFont val="Calibri"/>
        <family val="2"/>
        <scheme val="minor"/>
      </rPr>
      <t>Sheet "Participants"</t>
    </r>
    <r>
      <rPr>
        <sz val="14"/>
        <color theme="1"/>
        <rFont val="Calibri"/>
        <family val="2"/>
        <scheme val="minor"/>
      </rPr>
      <t xml:space="preserve">: name of the participants.
</t>
    </r>
    <r>
      <rPr>
        <u/>
        <sz val="14"/>
        <color theme="1"/>
        <rFont val="Calibri"/>
        <family val="2"/>
        <scheme val="minor"/>
      </rPr>
      <t>Sheet "Activities &amp; WP"</t>
    </r>
    <r>
      <rPr>
        <sz val="14"/>
        <color theme="1"/>
        <rFont val="Calibri"/>
        <family val="2"/>
        <scheme val="minor"/>
      </rPr>
      <t xml:space="preserve">: name of the work packages.
</t>
    </r>
    <r>
      <rPr>
        <u/>
        <sz val="14"/>
        <color theme="1"/>
        <rFont val="Calibri"/>
        <family val="2"/>
        <scheme val="minor"/>
      </rPr>
      <t>Sheet "PESCO"</t>
    </r>
    <r>
      <rPr>
        <sz val="14"/>
        <color theme="1"/>
        <rFont val="Calibri"/>
        <family val="2"/>
        <scheme val="minor"/>
      </rPr>
      <t>: answer(s) to the question(s).</t>
    </r>
  </si>
  <si>
    <t>Has Step2 already been fully completed</t>
  </si>
  <si>
    <t>Call when last completed End of Step 2</t>
  </si>
  <si>
    <t>List of Participants changed since End of Step 2</t>
  </si>
  <si>
    <t>List of WP changed since End of Step 2</t>
  </si>
  <si>
    <t>Topic when last completed end of step 2</t>
  </si>
  <si>
    <r>
      <t xml:space="preserve">This 'macro-enabled' excel file is designed to generate Annex 1 and Annex 2 to the </t>
    </r>
    <r>
      <rPr>
        <b/>
        <i/>
        <sz val="18"/>
        <color theme="1"/>
        <rFont val="Calibri"/>
        <family val="2"/>
        <scheme val="minor"/>
      </rPr>
      <t>Submission form</t>
    </r>
    <r>
      <rPr>
        <b/>
        <sz val="18"/>
        <color theme="1"/>
        <rFont val="Calibri"/>
        <family val="2"/>
        <scheme val="minor"/>
      </rPr>
      <t xml:space="preserve"> in a user friendly way.
</t>
    </r>
    <r>
      <rPr>
        <b/>
        <sz val="18"/>
        <color rgb="FFFF0000"/>
        <rFont val="Calibri"/>
        <family val="2"/>
        <scheme val="minor"/>
      </rPr>
      <t>Make sure you save this file on your computer and enable the macros in order to use the file properly.</t>
    </r>
  </si>
  <si>
    <r>
      <rPr>
        <b/>
        <sz val="14"/>
        <color theme="9"/>
        <rFont val="Calibri"/>
        <family val="2"/>
        <scheme val="minor"/>
      </rPr>
      <t>Step 2</t>
    </r>
    <r>
      <rPr>
        <sz val="14"/>
        <color theme="1"/>
        <rFont val="Calibri"/>
        <family val="2"/>
        <scheme val="minor"/>
      </rPr>
      <t xml:space="preserve">: New sheets should have been generated: 
- one sheet "A2 - Summary per activity"; 
- one sheet "A2 - Summary per applicant"; 
- sheets named "A1 - [activity x]" and "A1 - Summary award".
</t>
    </r>
    <r>
      <rPr>
        <b/>
        <sz val="14"/>
        <color theme="1"/>
        <rFont val="Calibri"/>
        <family val="2"/>
        <scheme val="minor"/>
      </rPr>
      <t>You are requested to provide cost information in each of the blue cells of the sheets which have a blue tab.</t>
    </r>
    <r>
      <rPr>
        <sz val="14"/>
        <color theme="1"/>
        <rFont val="Calibri"/>
        <family val="2"/>
        <scheme val="minor"/>
      </rPr>
      <t xml:space="preserve"> All other white cells and sheets are automatically filled in based on the information provided during Step 1 and in the blue cells of Step 2.
Once you have finished, you need to press the button "</t>
    </r>
    <r>
      <rPr>
        <b/>
        <sz val="14"/>
        <color theme="9"/>
        <rFont val="Calibri"/>
        <family val="2"/>
        <scheme val="minor"/>
      </rPr>
      <t>Validation and Export</t>
    </r>
    <r>
      <rPr>
        <sz val="14"/>
        <color theme="1"/>
        <rFont val="Calibri"/>
        <family val="2"/>
        <scheme val="minor"/>
      </rPr>
      <t>":</t>
    </r>
    <r>
      <rPr>
        <b/>
        <sz val="14"/>
        <color theme="1"/>
        <rFont val="Calibri"/>
        <family val="2"/>
        <scheme val="minor"/>
      </rPr>
      <t xml:space="preserve"> </t>
    </r>
    <r>
      <rPr>
        <sz val="14"/>
        <color theme="1"/>
        <rFont val="Calibri"/>
        <family val="2"/>
        <scheme val="minor"/>
      </rPr>
      <t xml:space="preserve">this will perform a final consistency and completeness check and save the entire Workbook in your active folder both as  Excel files (with and without macros) and as a PDF file. All files will be named "[topic ID]_[acronym of proposal]_[timestamp]_An1&amp;2". </t>
    </r>
    <r>
      <rPr>
        <b/>
        <sz val="14"/>
        <color theme="1"/>
        <rFont val="Calibri"/>
        <family val="2"/>
        <scheme val="minor"/>
      </rPr>
      <t>You will need to provide the xls and pdf files with your application.</t>
    </r>
  </si>
  <si>
    <r>
      <rPr>
        <b/>
        <sz val="14"/>
        <color theme="9"/>
        <rFont val="Calibri"/>
        <family val="2"/>
        <scheme val="minor"/>
      </rPr>
      <t>Step 3</t>
    </r>
    <r>
      <rPr>
        <sz val="14"/>
        <color theme="1"/>
        <rFont val="Calibri"/>
        <family val="2"/>
        <scheme val="minor"/>
      </rPr>
      <t xml:space="preserve">: New sheets should have been generated:
- one sheet "A2 - Summary per WP";
- one sheet "A2 - Summary per activity"; 
- one sheet "A2 - Summary per applicant"; 
- sheets named "A1 - [activity x]" and "A1 - Summary award".
These budget summary sheets consitute the second part of the Annex 2 to the Submission form. 
</t>
    </r>
    <r>
      <rPr>
        <b/>
        <sz val="14"/>
        <color theme="1"/>
        <rFont val="Calibri"/>
        <family val="2"/>
        <scheme val="minor"/>
      </rPr>
      <t>You need to provide additional information only in the blue cells of the sheet "A2 - Summary per WP".</t>
    </r>
    <r>
      <rPr>
        <sz val="14"/>
        <color theme="1"/>
        <rFont val="Calibri"/>
        <family val="2"/>
        <scheme val="minor"/>
      </rPr>
      <t xml:space="preserve"> All other white cells and sheets are automatically filled in based on the information provided during Step 1 and in the blue cells of Step 2.
</t>
    </r>
    <r>
      <rPr>
        <b/>
        <sz val="14"/>
        <color theme="1"/>
        <rFont val="Calibri"/>
        <family val="2"/>
        <scheme val="minor"/>
      </rPr>
      <t xml:space="preserve">
</t>
    </r>
    <r>
      <rPr>
        <sz val="14"/>
        <color theme="1"/>
        <rFont val="Calibri"/>
        <family val="2"/>
        <scheme val="minor"/>
      </rPr>
      <t>Once you have finished, you need to press the button "</t>
    </r>
    <r>
      <rPr>
        <b/>
        <sz val="14"/>
        <color theme="9"/>
        <rFont val="Calibri"/>
        <family val="2"/>
        <scheme val="minor"/>
      </rPr>
      <t>Validation and Export</t>
    </r>
    <r>
      <rPr>
        <sz val="14"/>
        <color theme="1"/>
        <rFont val="Calibri"/>
        <family val="2"/>
        <scheme val="minor"/>
      </rPr>
      <t>": this will perform a final consistency and completeness check and save the entire Workbook in your active folder as Excel files (with and without macros) and as a PDF file. All files will be named "[topic ID]_[acronym of proposal]_[timestamp]_An1&amp;2".</t>
    </r>
    <r>
      <rPr>
        <b/>
        <sz val="14"/>
        <color theme="1"/>
        <rFont val="Calibri"/>
        <family val="2"/>
        <scheme val="minor"/>
      </rPr>
      <t xml:space="preserve"> You will need to provide the xls and pdf files with your application.</t>
    </r>
  </si>
  <si>
    <t>Title</t>
  </si>
  <si>
    <r>
      <rPr>
        <b/>
        <sz val="14"/>
        <color theme="1"/>
        <rFont val="Calibri"/>
        <family val="2"/>
        <scheme val="minor"/>
      </rPr>
      <t>The layout of Annex 1 and Annex 2 depends on various parameters</t>
    </r>
    <r>
      <rPr>
        <sz val="14"/>
        <color theme="1"/>
        <rFont val="Calibri"/>
        <family val="2"/>
        <scheme val="minor"/>
      </rPr>
      <t xml:space="preserve">, the first of which being the type of call you are applying for: "thematic calls" leading to actions implemented through "actual costs"* grants or "open calls" leading to actions implemented through "lump sums"* grants. The layout also depends on the "Research" or "Development" nature of the calls. The type and nature of each call is mentioned in the document </t>
    </r>
    <r>
      <rPr>
        <i/>
        <sz val="14"/>
        <color theme="1"/>
        <rFont val="Calibri"/>
        <family val="2"/>
        <scheme val="minor"/>
      </rPr>
      <t xml:space="preserve">Call texts and conditions for the calls </t>
    </r>
    <r>
      <rPr>
        <sz val="14"/>
        <color theme="1"/>
        <rFont val="Calibri"/>
        <family val="2"/>
        <scheme val="minor"/>
      </rPr>
      <t>and is also reminded for convenience in the sheet "Call &amp; Topic" once you have selected a call.</t>
    </r>
  </si>
  <si>
    <t xml:space="preserve">
If you are applying for a call 
which actions will be implemented through "actual costs" grants
</t>
  </si>
  <si>
    <r>
      <t xml:space="preserve">
If you are applying for a call 
which actions will be implemented through "lump sums" grants</t>
    </r>
    <r>
      <rPr>
        <sz val="14"/>
        <color theme="1"/>
        <rFont val="Calibri"/>
        <family val="2"/>
        <scheme val="minor"/>
      </rPr>
      <t xml:space="preserve">
                                                      EDF-2021-OPEN-RDIS
                                                 EDF-2021-OPEN-R
                                                  EDF-2021-OPEN-D
</t>
    </r>
    <r>
      <rPr>
        <b/>
        <sz val="14"/>
        <color theme="1"/>
        <rFont val="Calibri"/>
        <family val="2"/>
        <scheme val="minor"/>
      </rPr>
      <t xml:space="preserve">
</t>
    </r>
  </si>
  <si>
    <r>
      <rPr>
        <b/>
        <sz val="14"/>
        <color theme="5"/>
        <rFont val="Calibri"/>
        <family val="2"/>
        <scheme val="minor"/>
      </rPr>
      <t>Step 2</t>
    </r>
    <r>
      <rPr>
        <sz val="14"/>
        <color theme="1"/>
        <rFont val="Calibri"/>
        <family val="2"/>
        <scheme val="minor"/>
      </rPr>
      <t xml:space="preserve">: New sheets should have been generated: 
- one detailed sheet per beneficiary; 
- one detailed sheet per affiliated entity (if any); 
- one simplified sheet per associated partner (if any). 
Corresponding sheets have been automatically labelled "A2 - [short name of the participant]". These sheets constitute the first part of the Annex 2 to the Submisison form. 
</t>
    </r>
    <r>
      <rPr>
        <b/>
        <sz val="14"/>
        <color theme="1"/>
        <rFont val="Calibri"/>
        <family val="2"/>
        <scheme val="minor"/>
      </rPr>
      <t xml:space="preserve">You are requested to provide the cost details for each beneficiary and, if any, each affiliated entity, using the detailed sheets generated. You are also requested to provide cost estimates for the associated partners, if any. </t>
    </r>
    <r>
      <rPr>
        <sz val="14"/>
        <color theme="1"/>
        <rFont val="Calibri"/>
        <family val="2"/>
        <scheme val="minor"/>
      </rPr>
      <t xml:space="preserve">These costs details need to be provided per work package. </t>
    </r>
    <r>
      <rPr>
        <b/>
        <sz val="14"/>
        <color theme="1"/>
        <rFont val="Calibri"/>
        <family val="2"/>
        <scheme val="minor"/>
      </rPr>
      <t xml:space="preserve">Only cells coloured in blue need to be filled in. </t>
    </r>
    <r>
      <rPr>
        <sz val="14"/>
        <color theme="1"/>
        <rFont val="Calibri"/>
        <family val="2"/>
        <scheme val="minor"/>
      </rPr>
      <t xml:space="preserve">
Once you have provided this information, you need to press the button "</t>
    </r>
    <r>
      <rPr>
        <b/>
        <sz val="14"/>
        <color theme="5"/>
        <rFont val="Calibri"/>
        <family val="2"/>
        <scheme val="minor"/>
      </rPr>
      <t>End of Step 2</t>
    </r>
    <r>
      <rPr>
        <sz val="14"/>
        <color theme="1"/>
        <rFont val="Calibri"/>
        <family val="2"/>
        <scheme val="minor"/>
      </rPr>
      <t xml:space="preserve">" below. </t>
    </r>
  </si>
  <si>
    <t>Version</t>
  </si>
  <si>
    <t>Publication Date</t>
  </si>
  <si>
    <t>Change</t>
  </si>
  <si>
    <t>Page</t>
  </si>
  <si>
    <t>v1.00</t>
  </si>
  <si>
    <t xml:space="preserve">DEFIS-EDF-proposals@ec.europa.eu </t>
  </si>
  <si>
    <t>In case you encounter any issue with the use of this file, please contact us at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</si>
</sst>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2" formatCode="_-* #,##0\ &quot;€&quot;_-;\-* #,##0\ &quot;€&quot;_-;_-* &quot;-&quot;\ &quot;€&quot;_-;_-@_-"/>
    <numFmt numFmtId="44" formatCode="_-* #,##0.00\ &quot;€&quot;_-;\-* #,##0.00\ &quot;€&quot;_-;_-* &quot;-&quot;??\ &quot;€&quot;_-;_-@_-"/>
    <numFmt numFmtId="164" formatCode="_-* #,##0.00\ [$€-80C]_-;\-* #,##0.00\ [$€-80C]_-;_-* &quot;-&quot;??\ [$€-80C]_-;_-@_-"/>
    <numFmt numFmtId="165" formatCode="_-* #,##0\ _€_-;\-* #,##0\ _€_-;_-* &quot;-&quot;??\ _€_-;_-@_-"/>
    <numFmt numFmtId="166" formatCode="#,##0\ &quot;€&quot;"/>
    <numFmt numFmtId="167" formatCode="#,##0.00\ &quot;€&quot;"/>
    <numFmt numFmtId="168" formatCode="#,##0.00_ ;\-#,##0.00\ "/>
    <numFmt numFmtId="169" formatCode="d/mm/yyyy;@"/>
  </numFmts>
  <fonts count="44" x14ac:knownFonts="1">
    <font>
      <sz val="11"/>
      <color theme="1"/>
      <name val="Calibri"/>
      <family val="2"/>
      <scheme val="minor"/>
    </font>
    <font>
      <b/>
      <sz val="11"/>
      <color theme="1"/>
      <name val="Calibri"/>
      <family val="2"/>
      <scheme val="minor"/>
    </font>
    <font>
      <b/>
      <sz val="16"/>
      <color theme="1"/>
      <name val="Calibri"/>
      <family val="2"/>
      <scheme val="minor"/>
    </font>
    <font>
      <sz val="16"/>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14"/>
      <color theme="1"/>
      <name val="Calibri"/>
      <family val="2"/>
      <scheme val="minor"/>
    </font>
    <font>
      <sz val="11"/>
      <color theme="1"/>
      <name val="Calibri"/>
      <family val="2"/>
      <scheme val="minor"/>
    </font>
    <font>
      <b/>
      <sz val="18"/>
      <color theme="1"/>
      <name val="Calibri"/>
      <family val="2"/>
      <scheme val="minor"/>
    </font>
    <font>
      <b/>
      <sz val="22"/>
      <color theme="1"/>
      <name val="Calibri"/>
      <family val="2"/>
      <scheme val="minor"/>
    </font>
    <font>
      <sz val="18"/>
      <color theme="1"/>
      <name val="Calibri"/>
      <family val="2"/>
      <scheme val="minor"/>
    </font>
    <font>
      <b/>
      <sz val="16"/>
      <name val="Calibri"/>
      <family val="2"/>
      <scheme val="minor"/>
    </font>
    <font>
      <b/>
      <i/>
      <sz val="11"/>
      <color theme="1"/>
      <name val="Calibri"/>
      <family val="2"/>
      <scheme val="minor"/>
    </font>
    <font>
      <i/>
      <sz val="11"/>
      <color theme="1"/>
      <name val="Calibri"/>
      <family val="2"/>
      <scheme val="minor"/>
    </font>
    <font>
      <b/>
      <i/>
      <sz val="11"/>
      <name val="Calibri"/>
      <family val="2"/>
      <scheme val="minor"/>
    </font>
    <font>
      <sz val="11"/>
      <color theme="2" tint="-0.499984740745262"/>
      <name val="Calibri"/>
      <family val="2"/>
      <scheme val="minor"/>
    </font>
    <font>
      <b/>
      <sz val="12"/>
      <color theme="1"/>
      <name val="Calibri"/>
      <family val="2"/>
      <scheme val="minor"/>
    </font>
    <font>
      <b/>
      <sz val="14"/>
      <name val="Calibri"/>
      <family val="2"/>
    </font>
    <font>
      <b/>
      <sz val="11"/>
      <name val="Calibri"/>
      <family val="2"/>
    </font>
    <font>
      <sz val="10"/>
      <name val="Calibri"/>
      <family val="2"/>
      <scheme val="minor"/>
    </font>
    <font>
      <b/>
      <sz val="10"/>
      <name val="Calibri"/>
      <family val="2"/>
      <scheme val="minor"/>
    </font>
    <font>
      <i/>
      <sz val="10"/>
      <name val="Calibri"/>
      <family val="2"/>
      <scheme val="minor"/>
    </font>
    <font>
      <i/>
      <sz val="14"/>
      <color theme="1"/>
      <name val="Calibri"/>
      <family val="2"/>
      <scheme val="minor"/>
    </font>
    <font>
      <b/>
      <sz val="14"/>
      <color theme="4"/>
      <name val="Calibri"/>
      <family val="2"/>
      <scheme val="minor"/>
    </font>
    <font>
      <b/>
      <sz val="14"/>
      <color theme="5"/>
      <name val="Calibri"/>
      <family val="2"/>
      <scheme val="minor"/>
    </font>
    <font>
      <b/>
      <sz val="14"/>
      <color theme="9"/>
      <name val="Calibri"/>
      <family val="2"/>
      <scheme val="minor"/>
    </font>
    <font>
      <u/>
      <sz val="14"/>
      <color theme="1"/>
      <name val="Calibri"/>
      <family val="2"/>
      <scheme val="minor"/>
    </font>
    <font>
      <b/>
      <sz val="8"/>
      <color theme="1"/>
      <name val="Calibri"/>
      <family val="2"/>
      <scheme val="minor"/>
    </font>
    <font>
      <b/>
      <sz val="24"/>
      <color theme="1"/>
      <name val="Calibri"/>
      <family val="2"/>
      <scheme val="minor"/>
    </font>
    <font>
      <b/>
      <sz val="12"/>
      <name val="Calibri"/>
      <family val="2"/>
      <scheme val="minor"/>
    </font>
    <font>
      <sz val="12"/>
      <color theme="1"/>
      <name val="Calibri"/>
      <family val="2"/>
      <scheme val="minor"/>
    </font>
    <font>
      <b/>
      <i/>
      <sz val="18"/>
      <color theme="1"/>
      <name val="Calibri"/>
      <family val="2"/>
      <scheme val="minor"/>
    </font>
    <font>
      <sz val="10"/>
      <color rgb="FFFF0000"/>
      <name val="Calibri"/>
      <family val="2"/>
      <scheme val="minor"/>
    </font>
    <font>
      <sz val="11"/>
      <color theme="5"/>
      <name val="Calibri"/>
      <family val="2"/>
      <scheme val="minor"/>
    </font>
    <font>
      <b/>
      <u/>
      <sz val="10"/>
      <color rgb="FF00B050"/>
      <name val="Calibri"/>
      <family val="2"/>
      <scheme val="minor"/>
    </font>
    <font>
      <u/>
      <sz val="11"/>
      <color theme="1"/>
      <name val="Calibri"/>
      <family val="2"/>
      <scheme val="minor"/>
    </font>
    <font>
      <sz val="11"/>
      <color rgb="FFFF0000"/>
      <name val="Calibri"/>
      <family val="2"/>
      <scheme val="minor"/>
    </font>
    <font>
      <b/>
      <sz val="18"/>
      <color rgb="FFFF0000"/>
      <name val="Calibri"/>
      <family val="2"/>
      <scheme val="minor"/>
    </font>
    <font>
      <sz val="11"/>
      <color rgb="FF000000"/>
      <name val="Calibri"/>
      <family val="2"/>
    </font>
    <font>
      <b/>
      <sz val="11"/>
      <color rgb="FF000000"/>
      <name val="Times New Roman"/>
      <family val="1"/>
    </font>
    <font>
      <sz val="11"/>
      <color rgb="FF000000"/>
      <name val="Times New Roman"/>
      <family val="1"/>
    </font>
    <font>
      <u/>
      <sz val="11"/>
      <color theme="10"/>
      <name val="Calibri"/>
      <family val="2"/>
      <scheme val="minor"/>
    </font>
    <font>
      <u/>
      <sz val="18"/>
      <color theme="10"/>
      <name val="Calibri"/>
      <family val="2"/>
      <scheme val="minor"/>
    </font>
  </fonts>
  <fills count="8">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2"/>
        <bgColor indexed="64"/>
      </patternFill>
    </fill>
    <fill>
      <patternFill patternType="solid">
        <fgColor rgb="FFFCE4D6"/>
        <bgColor indexed="64"/>
      </patternFill>
    </fill>
  </fills>
  <borders count="6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medium">
        <color indexed="64"/>
      </right>
      <top style="thin">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rgb="FF00B0F0"/>
      </left>
      <right/>
      <top style="medium">
        <color rgb="FF00B0F0"/>
      </top>
      <bottom style="medium">
        <color rgb="FF00B0F0"/>
      </bottom>
      <diagonal/>
    </border>
    <border>
      <left/>
      <right/>
      <top style="medium">
        <color rgb="FF00B0F0"/>
      </top>
      <bottom style="medium">
        <color rgb="FF00B0F0"/>
      </bottom>
      <diagonal/>
    </border>
    <border>
      <left/>
      <right style="medium">
        <color rgb="FF00B0F0"/>
      </right>
      <top style="medium">
        <color rgb="FF00B0F0"/>
      </top>
      <bottom style="medium">
        <color rgb="FF00B0F0"/>
      </bottom>
      <diagonal/>
    </border>
    <border>
      <left style="medium">
        <color theme="5"/>
      </left>
      <right style="medium">
        <color theme="5"/>
      </right>
      <top style="medium">
        <color theme="5"/>
      </top>
      <bottom style="medium">
        <color theme="5"/>
      </bottom>
      <diagonal/>
    </border>
    <border>
      <left style="medium">
        <color theme="9"/>
      </left>
      <right style="medium">
        <color theme="9"/>
      </right>
      <top style="medium">
        <color theme="9"/>
      </top>
      <bottom style="medium">
        <color theme="9"/>
      </bottom>
      <diagonal/>
    </border>
  </borders>
  <cellStyleXfs count="4">
    <xf numFmtId="0" fontId="0" fillId="0" borderId="0"/>
    <xf numFmtId="44" fontId="8" fillId="0" borderId="0" applyFont="0" applyFill="0" applyBorder="0" applyAlignment="0" applyProtection="0"/>
    <xf numFmtId="9" fontId="8" fillId="0" borderId="0" applyFont="0" applyFill="0" applyBorder="0" applyAlignment="0" applyProtection="0"/>
    <xf numFmtId="0" fontId="42" fillId="0" borderId="0" applyNumberFormat="0" applyFill="0" applyBorder="0" applyAlignment="0" applyProtection="0"/>
  </cellStyleXfs>
  <cellXfs count="345">
    <xf numFmtId="0" fontId="0" fillId="0" borderId="0" xfId="0"/>
    <xf numFmtId="0" fontId="1" fillId="0" borderId="4" xfId="0" applyFont="1" applyFill="1" applyBorder="1" applyAlignment="1" applyProtection="1">
      <alignment horizontal="center" vertical="center"/>
    </xf>
    <xf numFmtId="0" fontId="1" fillId="0" borderId="4" xfId="0" applyFont="1" applyFill="1" applyBorder="1" applyAlignment="1" applyProtection="1">
      <alignment horizontal="center" vertical="center" wrapText="1"/>
    </xf>
    <xf numFmtId="0" fontId="0" fillId="0" borderId="0" xfId="0" applyAlignment="1">
      <alignment horizontal="center" vertical="center"/>
    </xf>
    <xf numFmtId="0" fontId="6" fillId="0" borderId="5" xfId="0" applyFont="1" applyBorder="1" applyAlignment="1">
      <alignment horizontal="center" vertical="center" wrapText="1"/>
    </xf>
    <xf numFmtId="0" fontId="5" fillId="0" borderId="5" xfId="0" applyFont="1" applyBorder="1" applyAlignment="1">
      <alignment horizontal="center" vertical="center"/>
    </xf>
    <xf numFmtId="0" fontId="2" fillId="0" borderId="5" xfId="0" applyFont="1" applyFill="1" applyBorder="1" applyAlignment="1" applyProtection="1">
      <alignment horizontal="center" vertical="center"/>
    </xf>
    <xf numFmtId="0" fontId="3" fillId="2" borderId="5" xfId="0" applyFont="1" applyFill="1" applyBorder="1" applyAlignment="1" applyProtection="1">
      <alignment horizontal="center" vertical="center"/>
      <protection locked="0"/>
    </xf>
    <xf numFmtId="0" fontId="1" fillId="0" borderId="4" xfId="0" applyFont="1" applyBorder="1" applyAlignment="1">
      <alignment horizontal="center" vertical="center"/>
    </xf>
    <xf numFmtId="0" fontId="1" fillId="0" borderId="4" xfId="0" applyFont="1" applyBorder="1" applyAlignment="1">
      <alignment horizontal="center" vertical="center" wrapText="1"/>
    </xf>
    <xf numFmtId="0" fontId="0" fillId="0" borderId="0" xfId="0" applyAlignment="1">
      <alignment horizontal="center" vertical="center" wrapText="1"/>
    </xf>
    <xf numFmtId="0" fontId="1" fillId="0" borderId="0" xfId="0" applyFont="1" applyAlignment="1">
      <alignment horizontal="center" vertical="center"/>
    </xf>
    <xf numFmtId="0" fontId="0" fillId="0" borderId="5" xfId="0" applyBorder="1" applyAlignment="1">
      <alignment horizontal="center" vertical="center"/>
    </xf>
    <xf numFmtId="0" fontId="6" fillId="0" borderId="5" xfId="0" applyFont="1" applyBorder="1" applyAlignment="1">
      <alignment horizontal="left" vertical="center" wrapText="1"/>
    </xf>
    <xf numFmtId="0" fontId="0" fillId="0" borderId="0" xfId="0" applyAlignment="1">
      <alignment horizontal="left"/>
    </xf>
    <xf numFmtId="0" fontId="0" fillId="0" borderId="5" xfId="0" applyFill="1" applyBorder="1" applyAlignment="1" applyProtection="1">
      <alignment horizontal="center" vertical="center" wrapText="1"/>
    </xf>
    <xf numFmtId="0" fontId="0" fillId="0" borderId="5" xfId="0" applyFill="1" applyBorder="1" applyAlignment="1" applyProtection="1">
      <alignment horizontal="center" vertical="center"/>
    </xf>
    <xf numFmtId="0" fontId="0" fillId="0" borderId="0" xfId="0" applyAlignment="1" applyProtection="1">
      <alignment vertical="center" wrapText="1"/>
    </xf>
    <xf numFmtId="0" fontId="0" fillId="0" borderId="0" xfId="0" applyProtection="1"/>
    <xf numFmtId="0" fontId="2" fillId="0" borderId="5" xfId="0" applyFont="1" applyBorder="1" applyAlignment="1" applyProtection="1">
      <alignment vertical="center" wrapText="1"/>
    </xf>
    <xf numFmtId="0" fontId="0" fillId="0" borderId="0" xfId="0" applyAlignment="1">
      <alignment horizontal="center"/>
    </xf>
    <xf numFmtId="0" fontId="0" fillId="0" borderId="0" xfId="0" applyAlignment="1">
      <alignment vertical="center"/>
    </xf>
    <xf numFmtId="0" fontId="9" fillId="0" borderId="0" xfId="0" applyFont="1" applyAlignment="1">
      <alignment vertical="center"/>
    </xf>
    <xf numFmtId="0" fontId="3" fillId="0" borderId="0" xfId="0" applyFont="1" applyAlignment="1">
      <alignment vertical="center"/>
    </xf>
    <xf numFmtId="0" fontId="10" fillId="0" borderId="0" xfId="0" applyFont="1" applyBorder="1" applyAlignment="1">
      <alignment vertical="center"/>
    </xf>
    <xf numFmtId="0" fontId="1" fillId="0" borderId="0" xfId="0" applyFont="1" applyAlignment="1">
      <alignment vertical="center" wrapText="1"/>
    </xf>
    <xf numFmtId="0" fontId="1" fillId="0" borderId="0" xfId="0" applyFont="1" applyAlignment="1">
      <alignment horizontal="center" vertical="center" wrapText="1"/>
    </xf>
    <xf numFmtId="10" fontId="2" fillId="0" borderId="12" xfId="2" applyNumberFormat="1" applyFont="1" applyBorder="1" applyAlignment="1">
      <alignment horizontal="center" vertical="center"/>
    </xf>
    <xf numFmtId="164" fontId="5" fillId="0" borderId="8" xfId="0" applyNumberFormat="1" applyFont="1" applyFill="1" applyBorder="1" applyAlignment="1">
      <alignment horizontal="center" vertical="center"/>
    </xf>
    <xf numFmtId="10" fontId="5" fillId="0" borderId="9" xfId="2" applyNumberFormat="1" applyFont="1" applyFill="1" applyBorder="1" applyAlignment="1">
      <alignment horizontal="center" vertical="center"/>
    </xf>
    <xf numFmtId="0" fontId="5" fillId="0" borderId="10" xfId="0" applyFont="1" applyFill="1" applyBorder="1" applyAlignment="1">
      <alignment horizontal="center" vertical="center"/>
    </xf>
    <xf numFmtId="164" fontId="6" fillId="0" borderId="8" xfId="1" applyNumberFormat="1" applyFont="1" applyFill="1" applyBorder="1" applyAlignment="1">
      <alignment horizontal="center" vertical="center"/>
    </xf>
    <xf numFmtId="10" fontId="6" fillId="0" borderId="9" xfId="2" applyNumberFormat="1" applyFont="1" applyFill="1" applyBorder="1" applyAlignment="1">
      <alignment horizontal="center" vertical="center"/>
    </xf>
    <xf numFmtId="10" fontId="5" fillId="0" borderId="10" xfId="2" applyNumberFormat="1" applyFont="1" applyFill="1" applyBorder="1" applyAlignment="1">
      <alignment horizontal="center" vertical="center"/>
    </xf>
    <xf numFmtId="164" fontId="6" fillId="0" borderId="8" xfId="0" applyNumberFormat="1" applyFont="1" applyFill="1" applyBorder="1" applyAlignment="1">
      <alignment horizontal="center" vertical="center"/>
    </xf>
    <xf numFmtId="10" fontId="5" fillId="0" borderId="10" xfId="0" applyNumberFormat="1" applyFont="1" applyFill="1" applyBorder="1" applyAlignment="1">
      <alignment horizontal="center" vertical="center"/>
    </xf>
    <xf numFmtId="0" fontId="5" fillId="0" borderId="9" xfId="0" applyFont="1" applyFill="1" applyBorder="1" applyAlignment="1">
      <alignment horizontal="center" vertical="center"/>
    </xf>
    <xf numFmtId="0" fontId="5" fillId="0" borderId="8" xfId="0" applyFont="1" applyFill="1" applyBorder="1" applyAlignment="1">
      <alignment horizontal="center" vertical="center"/>
    </xf>
    <xf numFmtId="164" fontId="5" fillId="0" borderId="11" xfId="0" applyNumberFormat="1" applyFont="1" applyFill="1" applyBorder="1" applyAlignment="1">
      <alignment horizontal="center" vertical="center"/>
    </xf>
    <xf numFmtId="164" fontId="5" fillId="0" borderId="8" xfId="1" applyNumberFormat="1" applyFont="1" applyFill="1" applyBorder="1" applyAlignment="1">
      <alignment horizontal="center" vertical="center"/>
    </xf>
    <xf numFmtId="0" fontId="0" fillId="3" borderId="34" xfId="0" applyFont="1" applyFill="1" applyBorder="1" applyAlignment="1" applyProtection="1">
      <alignment horizontal="center" vertical="center" wrapText="1"/>
      <protection locked="0"/>
    </xf>
    <xf numFmtId="0" fontId="0" fillId="3" borderId="5" xfId="0" applyFont="1" applyFill="1" applyBorder="1" applyAlignment="1" applyProtection="1">
      <alignment horizontal="center" vertical="center" wrapText="1"/>
      <protection locked="0"/>
    </xf>
    <xf numFmtId="167" fontId="0" fillId="3" borderId="9" xfId="0" applyNumberFormat="1" applyFont="1" applyFill="1" applyBorder="1" applyAlignment="1" applyProtection="1">
      <alignment horizontal="right" vertical="center" wrapText="1"/>
      <protection locked="0"/>
    </xf>
    <xf numFmtId="167" fontId="0" fillId="3" borderId="5" xfId="0" applyNumberFormat="1" applyFont="1" applyFill="1" applyBorder="1" applyAlignment="1" applyProtection="1">
      <alignment vertical="center" wrapText="1"/>
      <protection locked="0"/>
    </xf>
    <xf numFmtId="0" fontId="0" fillId="0" borderId="0" xfId="0" applyAlignment="1">
      <alignment horizontal="left" vertical="center"/>
    </xf>
    <xf numFmtId="0" fontId="4" fillId="0" borderId="24" xfId="0" applyFont="1" applyBorder="1" applyAlignment="1" applyProtection="1">
      <alignment horizontal="center" vertical="center" wrapText="1"/>
    </xf>
    <xf numFmtId="0" fontId="0" fillId="0" borderId="34" xfId="0"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5" xfId="0" applyFont="1" applyFill="1" applyBorder="1" applyAlignment="1" applyProtection="1">
      <alignment horizontal="center" vertical="center" wrapText="1"/>
    </xf>
    <xf numFmtId="0" fontId="0" fillId="0" borderId="5" xfId="0" applyFont="1" applyBorder="1" applyAlignment="1" applyProtection="1">
      <alignment horizontal="center" vertical="center" wrapText="1"/>
    </xf>
    <xf numFmtId="0" fontId="0" fillId="0" borderId="9" xfId="0" applyFont="1" applyBorder="1" applyAlignment="1" applyProtection="1">
      <alignment horizontal="center" vertical="center" wrapText="1"/>
    </xf>
    <xf numFmtId="0" fontId="0" fillId="0" borderId="0" xfId="0" applyAlignment="1" applyProtection="1">
      <alignment vertical="center"/>
    </xf>
    <xf numFmtId="1" fontId="13" fillId="0" borderId="5" xfId="0" applyNumberFormat="1" applyFont="1" applyBorder="1" applyAlignment="1" applyProtection="1">
      <alignment horizontal="center" vertical="center" wrapText="1"/>
    </xf>
    <xf numFmtId="0" fontId="0" fillId="0" borderId="28" xfId="0" applyFont="1"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Border="1" applyAlignment="1" applyProtection="1">
      <alignment horizontal="right" vertical="center" wrapText="1"/>
    </xf>
    <xf numFmtId="0" fontId="0" fillId="0" borderId="29" xfId="0" applyFont="1" applyBorder="1" applyAlignment="1" applyProtection="1">
      <alignment horizontal="right" vertical="center" wrapText="1"/>
    </xf>
    <xf numFmtId="0" fontId="0" fillId="0" borderId="34" xfId="0" applyFont="1" applyBorder="1" applyAlignment="1" applyProtection="1">
      <alignment horizontal="center" vertical="center" wrapText="1"/>
    </xf>
    <xf numFmtId="0" fontId="13" fillId="0" borderId="5" xfId="0" applyFont="1" applyBorder="1" applyAlignment="1" applyProtection="1">
      <alignment horizontal="center" vertical="center" wrapText="1"/>
    </xf>
    <xf numFmtId="0" fontId="13" fillId="0" borderId="0" xfId="0" applyFont="1" applyBorder="1" applyAlignment="1" applyProtection="1">
      <alignment horizontal="center" vertical="center" wrapText="1"/>
    </xf>
    <xf numFmtId="167" fontId="0" fillId="0" borderId="0" xfId="0" applyNumberFormat="1" applyFont="1" applyBorder="1" applyAlignment="1" applyProtection="1">
      <alignment horizontal="right" vertical="center" wrapText="1"/>
    </xf>
    <xf numFmtId="166" fontId="13" fillId="0" borderId="29" xfId="0" applyNumberFormat="1" applyFont="1" applyBorder="1" applyAlignment="1" applyProtection="1">
      <alignment horizontal="right" vertical="center" wrapText="1"/>
    </xf>
    <xf numFmtId="0" fontId="0" fillId="0" borderId="28" xfId="0" applyBorder="1" applyAlignment="1" applyProtection="1">
      <alignment vertical="center" wrapText="1"/>
    </xf>
    <xf numFmtId="167" fontId="0" fillId="0" borderId="5" xfId="0" applyNumberFormat="1" applyFont="1" applyFill="1" applyBorder="1" applyAlignment="1" applyProtection="1">
      <alignment horizontal="center" vertical="center" wrapText="1"/>
    </xf>
    <xf numFmtId="0" fontId="0" fillId="0" borderId="0" xfId="0" applyBorder="1" applyAlignment="1" applyProtection="1">
      <alignment vertical="center" wrapText="1"/>
    </xf>
    <xf numFmtId="166" fontId="0" fillId="0" borderId="29" xfId="0" applyNumberFormat="1" applyFont="1" applyBorder="1" applyAlignment="1" applyProtection="1">
      <alignment horizontal="right" vertical="center" wrapText="1"/>
    </xf>
    <xf numFmtId="0" fontId="0" fillId="0" borderId="29" xfId="0" applyFont="1" applyBorder="1" applyAlignment="1" applyProtection="1">
      <alignment vertical="center" wrapText="1"/>
    </xf>
    <xf numFmtId="0" fontId="0" fillId="0" borderId="34" xfId="0" applyFont="1" applyFill="1" applyBorder="1" applyAlignment="1" applyProtection="1">
      <alignment horizontal="left" vertical="center" wrapText="1"/>
    </xf>
    <xf numFmtId="0" fontId="0" fillId="0" borderId="9" xfId="0" applyFont="1" applyFill="1" applyBorder="1" applyAlignment="1" applyProtection="1">
      <alignment horizontal="center" vertical="center" wrapText="1"/>
    </xf>
    <xf numFmtId="0" fontId="0" fillId="0" borderId="28" xfId="0" applyFont="1" applyFill="1" applyBorder="1" applyAlignment="1" applyProtection="1">
      <alignment vertical="center" wrapText="1"/>
    </xf>
    <xf numFmtId="0" fontId="0" fillId="0" borderId="0" xfId="0" applyFont="1" applyFill="1" applyBorder="1" applyAlignment="1" applyProtection="1">
      <alignment vertical="center" wrapText="1"/>
    </xf>
    <xf numFmtId="166" fontId="0" fillId="0" borderId="29" xfId="0" applyNumberFormat="1" applyFont="1" applyFill="1" applyBorder="1" applyAlignment="1" applyProtection="1">
      <alignment horizontal="center" vertical="center" wrapText="1"/>
    </xf>
    <xf numFmtId="0" fontId="0" fillId="0" borderId="29" xfId="0" applyFont="1" applyFill="1" applyBorder="1" applyAlignment="1" applyProtection="1">
      <alignment horizontal="center" vertical="center" wrapText="1"/>
    </xf>
    <xf numFmtId="0" fontId="0" fillId="0" borderId="0" xfId="0" applyFont="1" applyBorder="1" applyAlignment="1" applyProtection="1">
      <alignment horizontal="center" vertical="center" wrapText="1"/>
    </xf>
    <xf numFmtId="0" fontId="0" fillId="0" borderId="34" xfId="0" applyFont="1" applyFill="1" applyBorder="1" applyAlignment="1" applyProtection="1">
      <alignment horizontal="center" vertical="center" wrapText="1"/>
    </xf>
    <xf numFmtId="0" fontId="0" fillId="0" borderId="5" xfId="0" applyFont="1" applyFill="1" applyBorder="1" applyAlignment="1" applyProtection="1">
      <alignment horizontal="center" vertical="center" wrapText="1"/>
    </xf>
    <xf numFmtId="0" fontId="0" fillId="0" borderId="5" xfId="0" applyFont="1" applyFill="1" applyBorder="1" applyAlignment="1" applyProtection="1">
      <alignment horizontal="center" vertical="center" wrapText="1"/>
    </xf>
    <xf numFmtId="0" fontId="0" fillId="0" borderId="5" xfId="0" applyFill="1" applyBorder="1" applyAlignment="1" applyProtection="1">
      <alignment vertical="center" wrapText="1"/>
    </xf>
    <xf numFmtId="165" fontId="0" fillId="0" borderId="5" xfId="0" applyNumberFormat="1" applyFont="1" applyFill="1" applyBorder="1" applyAlignment="1" applyProtection="1">
      <alignment horizontal="center" vertical="center" wrapText="1"/>
    </xf>
    <xf numFmtId="1" fontId="0" fillId="0" borderId="5" xfId="0" applyNumberFormat="1" applyFont="1" applyFill="1" applyBorder="1" applyAlignment="1" applyProtection="1">
      <alignment horizontal="center" vertical="center" wrapText="1"/>
    </xf>
    <xf numFmtId="0" fontId="13" fillId="0" borderId="5" xfId="0" applyFont="1" applyFill="1" applyBorder="1" applyAlignment="1" applyProtection="1">
      <alignment horizontal="left" vertical="center" wrapText="1"/>
    </xf>
    <xf numFmtId="0" fontId="0" fillId="0" borderId="5" xfId="0" applyFont="1" applyFill="1" applyBorder="1" applyAlignment="1" applyProtection="1">
      <alignment vertical="center" wrapText="1"/>
    </xf>
    <xf numFmtId="167" fontId="0" fillId="0" borderId="9" xfId="0" applyNumberFormat="1" applyFont="1" applyFill="1" applyBorder="1" applyAlignment="1" applyProtection="1">
      <alignment horizontal="right" vertical="center" wrapText="1"/>
    </xf>
    <xf numFmtId="9" fontId="0" fillId="0" borderId="5" xfId="0" applyNumberFormat="1" applyFont="1" applyFill="1" applyBorder="1" applyAlignment="1" applyProtection="1">
      <alignment horizontal="center" vertical="center" wrapText="1"/>
    </xf>
    <xf numFmtId="0" fontId="0" fillId="0" borderId="0" xfId="0" applyFill="1" applyBorder="1" applyAlignment="1" applyProtection="1">
      <alignment vertical="center" wrapText="1"/>
    </xf>
    <xf numFmtId="167" fontId="0" fillId="0" borderId="5" xfId="0" applyNumberFormat="1" applyFont="1" applyFill="1" applyBorder="1" applyAlignment="1" applyProtection="1">
      <alignment vertical="center" wrapText="1"/>
    </xf>
    <xf numFmtId="0" fontId="4" fillId="0" borderId="0" xfId="0" applyFont="1" applyAlignment="1" applyProtection="1">
      <alignment horizontal="center" vertical="center"/>
    </xf>
    <xf numFmtId="0" fontId="4" fillId="0" borderId="0" xfId="0" applyFont="1" applyAlignment="1" applyProtection="1">
      <alignment vertical="center"/>
    </xf>
    <xf numFmtId="10" fontId="0" fillId="0" borderId="0" xfId="2" applyNumberFormat="1" applyFont="1"/>
    <xf numFmtId="10" fontId="0" fillId="0" borderId="5" xfId="0" applyNumberFormat="1" applyFont="1" applyFill="1" applyBorder="1" applyAlignment="1" applyProtection="1">
      <alignment horizontal="center" vertical="center" wrapText="1"/>
    </xf>
    <xf numFmtId="0" fontId="5" fillId="0" borderId="46" xfId="0" applyNumberFormat="1" applyFont="1" applyFill="1" applyBorder="1" applyAlignment="1" applyProtection="1">
      <alignment horizontal="center" vertical="center" wrapText="1"/>
    </xf>
    <xf numFmtId="0" fontId="5" fillId="0" borderId="44" xfId="0" applyNumberFormat="1" applyFont="1" applyFill="1" applyBorder="1" applyAlignment="1" applyProtection="1">
      <alignment horizontal="center" vertical="center" wrapText="1"/>
    </xf>
    <xf numFmtId="0" fontId="5" fillId="0" borderId="43" xfId="0" applyNumberFormat="1" applyFont="1" applyFill="1" applyBorder="1" applyAlignment="1" applyProtection="1">
      <alignment horizontal="center" vertical="center" wrapText="1"/>
    </xf>
    <xf numFmtId="0" fontId="5" fillId="0" borderId="18" xfId="0" applyNumberFormat="1" applyFont="1" applyFill="1" applyBorder="1" applyAlignment="1" applyProtection="1">
      <alignment horizontal="center" vertical="center" wrapText="1"/>
    </xf>
    <xf numFmtId="0" fontId="5" fillId="0" borderId="45" xfId="0" applyNumberFormat="1" applyFont="1" applyFill="1" applyBorder="1" applyAlignment="1" applyProtection="1">
      <alignment horizontal="center" vertical="center" wrapText="1"/>
    </xf>
    <xf numFmtId="10" fontId="15" fillId="0" borderId="18" xfId="0" applyNumberFormat="1" applyFont="1" applyFill="1" applyBorder="1" applyAlignment="1" applyProtection="1">
      <alignment horizontal="center" vertical="center" wrapText="1"/>
    </xf>
    <xf numFmtId="0" fontId="20" fillId="0" borderId="38" xfId="0" applyNumberFormat="1" applyFont="1" applyFill="1" applyBorder="1" applyAlignment="1" applyProtection="1">
      <alignment horizontal="left" vertical="center" wrapText="1"/>
    </xf>
    <xf numFmtId="0" fontId="20" fillId="0" borderId="48" xfId="0" applyNumberFormat="1" applyFont="1" applyFill="1" applyBorder="1" applyAlignment="1" applyProtection="1">
      <alignment vertical="center" wrapText="1"/>
    </xf>
    <xf numFmtId="0" fontId="20" fillId="0" borderId="49" xfId="0" applyNumberFormat="1" applyFont="1" applyFill="1" applyBorder="1" applyAlignment="1" applyProtection="1">
      <alignment horizontal="left" vertical="center" wrapText="1"/>
    </xf>
    <xf numFmtId="0" fontId="20" fillId="0" borderId="47" xfId="0" applyNumberFormat="1" applyFont="1" applyFill="1" applyBorder="1" applyAlignment="1" applyProtection="1">
      <alignment vertical="center" wrapText="1"/>
    </xf>
    <xf numFmtId="0" fontId="20" fillId="0" borderId="50" xfId="0" applyNumberFormat="1" applyFont="1" applyFill="1" applyBorder="1" applyAlignment="1" applyProtection="1">
      <alignment horizontal="left" vertical="center" wrapText="1"/>
    </xf>
    <xf numFmtId="0" fontId="21" fillId="0" borderId="59" xfId="0" applyNumberFormat="1" applyFont="1" applyFill="1" applyBorder="1" applyAlignment="1" applyProtection="1">
      <alignment horizontal="center" vertical="center" wrapText="1"/>
    </xf>
    <xf numFmtId="0" fontId="20" fillId="0" borderId="37" xfId="0" applyNumberFormat="1" applyFont="1" applyFill="1" applyBorder="1" applyAlignment="1" applyProtection="1">
      <alignment horizontal="center" vertical="center" wrapText="1"/>
    </xf>
    <xf numFmtId="0" fontId="20" fillId="0" borderId="4" xfId="0" applyNumberFormat="1" applyFont="1" applyFill="1" applyBorder="1" applyAlignment="1" applyProtection="1">
      <alignment horizontal="center" vertical="center" wrapText="1"/>
    </xf>
    <xf numFmtId="0" fontId="20" fillId="0" borderId="51" xfId="0" applyNumberFormat="1" applyFont="1" applyFill="1" applyBorder="1" applyAlignment="1" applyProtection="1">
      <alignment horizontal="center" vertical="center" wrapText="1"/>
    </xf>
    <xf numFmtId="0" fontId="21" fillId="0" borderId="52" xfId="0" applyNumberFormat="1" applyFont="1" applyFill="1" applyBorder="1" applyAlignment="1" applyProtection="1">
      <alignment horizontal="center" vertical="center" wrapText="1"/>
    </xf>
    <xf numFmtId="0" fontId="20" fillId="0" borderId="14" xfId="0" applyNumberFormat="1" applyFont="1" applyFill="1" applyBorder="1" applyAlignment="1" applyProtection="1">
      <alignment horizontal="center" vertical="center" wrapText="1"/>
    </xf>
    <xf numFmtId="0" fontId="20" fillId="0" borderId="54" xfId="0" applyNumberFormat="1" applyFont="1" applyFill="1" applyBorder="1" applyAlignment="1" applyProtection="1">
      <alignment horizontal="center" vertical="center" wrapText="1"/>
    </xf>
    <xf numFmtId="0" fontId="20" fillId="0" borderId="55" xfId="0" applyNumberFormat="1" applyFont="1" applyFill="1" applyBorder="1" applyAlignment="1" applyProtection="1">
      <alignment horizontal="center" vertical="center" wrapText="1"/>
    </xf>
    <xf numFmtId="0" fontId="20" fillId="0" borderId="52" xfId="0" applyNumberFormat="1" applyFont="1" applyFill="1" applyBorder="1" applyAlignment="1" applyProtection="1">
      <alignment horizontal="center" vertical="center" wrapText="1"/>
    </xf>
    <xf numFmtId="0" fontId="20" fillId="0" borderId="53" xfId="0" applyNumberFormat="1" applyFont="1" applyFill="1" applyBorder="1" applyAlignment="1" applyProtection="1">
      <alignment horizontal="center" vertical="center" wrapText="1"/>
    </xf>
    <xf numFmtId="10" fontId="22" fillId="0" borderId="56" xfId="0" applyNumberFormat="1" applyFont="1" applyFill="1" applyBorder="1" applyAlignment="1" applyProtection="1">
      <alignment horizontal="center" vertical="center" wrapText="1"/>
    </xf>
    <xf numFmtId="0" fontId="5" fillId="0" borderId="46"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1" fillId="0" borderId="0" xfId="0" applyFont="1" applyAlignment="1">
      <alignment vertical="center"/>
    </xf>
    <xf numFmtId="0" fontId="1" fillId="0" borderId="0" xfId="0" applyFont="1" applyAlignment="1" applyProtection="1">
      <alignment horizontal="center" vertical="center" wrapText="1"/>
    </xf>
    <xf numFmtId="0" fontId="0" fillId="0" borderId="0" xfId="0" applyFont="1" applyAlignment="1" applyProtection="1">
      <alignment horizontal="center" vertical="center" wrapText="1"/>
    </xf>
    <xf numFmtId="0" fontId="0" fillId="0" borderId="0" xfId="0" applyFont="1" applyAlignment="1">
      <alignment horizontal="center" vertical="center" wrapText="1"/>
    </xf>
    <xf numFmtId="0" fontId="0" fillId="3" borderId="5" xfId="0" applyFill="1" applyBorder="1" applyAlignment="1" applyProtection="1">
      <alignment horizontal="center" vertical="center" wrapText="1"/>
      <protection locked="0"/>
    </xf>
    <xf numFmtId="164" fontId="0" fillId="3" borderId="5" xfId="0" applyNumberFormat="1" applyFont="1" applyFill="1" applyBorder="1" applyAlignment="1" applyProtection="1">
      <alignment horizontal="center" vertical="center" wrapText="1"/>
      <protection locked="0"/>
    </xf>
    <xf numFmtId="44" fontId="0" fillId="3" borderId="5" xfId="1" applyFont="1" applyFill="1" applyBorder="1" applyAlignment="1" applyProtection="1">
      <alignment horizontal="center" vertical="center" wrapText="1"/>
      <protection locked="0"/>
    </xf>
    <xf numFmtId="167" fontId="0" fillId="3" borderId="5" xfId="0" applyNumberFormat="1" applyFont="1" applyFill="1" applyBorder="1" applyAlignment="1" applyProtection="1">
      <alignment horizontal="right" vertical="center" wrapText="1"/>
      <protection locked="0"/>
    </xf>
    <xf numFmtId="4" fontId="0" fillId="3" borderId="5" xfId="0" applyNumberFormat="1" applyFont="1" applyFill="1" applyBorder="1" applyAlignment="1" applyProtection="1">
      <alignment vertical="center" wrapText="1"/>
      <protection locked="0"/>
    </xf>
    <xf numFmtId="164" fontId="0" fillId="3" borderId="5" xfId="0" applyNumberFormat="1" applyFont="1" applyFill="1" applyBorder="1" applyAlignment="1" applyProtection="1">
      <alignment horizontal="right" vertical="center" wrapText="1"/>
      <protection locked="0"/>
    </xf>
    <xf numFmtId="168" fontId="0" fillId="3" borderId="5" xfId="0" applyNumberFormat="1" applyFont="1" applyFill="1" applyBorder="1" applyAlignment="1" applyProtection="1">
      <alignment horizontal="right" vertical="center" wrapText="1"/>
      <protection locked="0"/>
    </xf>
    <xf numFmtId="2" fontId="0" fillId="3" borderId="5" xfId="0" applyNumberFormat="1" applyFont="1" applyFill="1" applyBorder="1" applyAlignment="1" applyProtection="1">
      <alignment horizontal="center" vertical="center" wrapText="1"/>
      <protection locked="0"/>
    </xf>
    <xf numFmtId="2" fontId="0" fillId="3" borderId="5" xfId="0" applyNumberFormat="1" applyFill="1" applyBorder="1" applyAlignment="1" applyProtection="1">
      <alignment horizontal="center" vertical="center" wrapText="1"/>
      <protection locked="0"/>
    </xf>
    <xf numFmtId="10" fontId="0" fillId="3" borderId="5" xfId="0" applyNumberFormat="1" applyFont="1" applyFill="1" applyBorder="1" applyAlignment="1" applyProtection="1">
      <alignment horizontal="center" vertical="center" wrapText="1"/>
      <protection locked="0"/>
    </xf>
    <xf numFmtId="164" fontId="0" fillId="0" borderId="5" xfId="0" applyNumberFormat="1" applyBorder="1"/>
    <xf numFmtId="10" fontId="20" fillId="0" borderId="56" xfId="0" applyNumberFormat="1" applyFont="1" applyFill="1" applyBorder="1" applyAlignment="1" applyProtection="1">
      <alignment horizontal="center" vertical="center" wrapText="1"/>
    </xf>
    <xf numFmtId="0" fontId="1" fillId="0" borderId="5" xfId="0" applyFont="1" applyBorder="1" applyAlignment="1">
      <alignment horizontal="center" vertical="center"/>
    </xf>
    <xf numFmtId="0" fontId="4" fillId="0" borderId="0" xfId="0" applyFont="1" applyAlignment="1">
      <alignment vertical="center" wrapText="1"/>
    </xf>
    <xf numFmtId="0" fontId="7" fillId="0" borderId="0" xfId="0" applyFont="1" applyAlignment="1">
      <alignment vertical="center" wrapText="1"/>
    </xf>
    <xf numFmtId="0" fontId="0" fillId="0" borderId="36" xfId="0" applyBorder="1" applyAlignment="1">
      <alignment horizontal="center" vertical="center"/>
    </xf>
    <xf numFmtId="0" fontId="0" fillId="0" borderId="5" xfId="0" applyBorder="1"/>
    <xf numFmtId="0" fontId="0" fillId="0" borderId="36" xfId="0" applyBorder="1" applyAlignment="1">
      <alignment vertical="center"/>
    </xf>
    <xf numFmtId="9" fontId="0" fillId="0" borderId="0" xfId="2" applyFont="1" applyAlignment="1">
      <alignment horizontal="center" vertical="center"/>
    </xf>
    <xf numFmtId="0" fontId="0" fillId="0" borderId="0" xfId="0" applyFont="1" applyAlignment="1">
      <alignment horizontal="center" vertical="center"/>
    </xf>
    <xf numFmtId="0" fontId="0" fillId="0" borderId="0" xfId="0" applyFont="1"/>
    <xf numFmtId="0" fontId="1" fillId="0" borderId="0" xfId="0" applyFont="1" applyAlignment="1">
      <alignment horizontal="right" vertical="center"/>
    </xf>
    <xf numFmtId="0" fontId="0" fillId="0" borderId="0" xfId="0" applyAlignment="1">
      <alignment horizontal="right"/>
    </xf>
    <xf numFmtId="0" fontId="0" fillId="0" borderId="0" xfId="0" applyNumberFormat="1" applyAlignment="1">
      <alignment horizontal="center" vertical="center"/>
    </xf>
    <xf numFmtId="0" fontId="1" fillId="0" borderId="5" xfId="0" applyNumberFormat="1" applyFont="1" applyFill="1" applyBorder="1" applyAlignment="1" applyProtection="1">
      <alignment horizontal="center" vertical="center"/>
    </xf>
    <xf numFmtId="0" fontId="1" fillId="0" borderId="5" xfId="0" applyNumberFormat="1" applyFont="1" applyFill="1" applyBorder="1" applyAlignment="1" applyProtection="1">
      <alignment horizontal="center" vertical="center" wrapText="1"/>
    </xf>
    <xf numFmtId="0" fontId="0" fillId="0" borderId="0" xfId="0" applyNumberFormat="1" applyAlignment="1">
      <alignment horizontal="left" vertical="center"/>
    </xf>
    <xf numFmtId="0" fontId="29" fillId="0" borderId="0" xfId="0" applyFont="1" applyAlignment="1">
      <alignment horizontal="center" vertical="center"/>
    </xf>
    <xf numFmtId="0" fontId="2" fillId="0" borderId="0" xfId="0" applyFont="1" applyBorder="1" applyAlignment="1" applyProtection="1">
      <alignment vertical="center" wrapText="1"/>
    </xf>
    <xf numFmtId="0" fontId="17" fillId="0" borderId="6" xfId="0" applyFont="1" applyBorder="1" applyAlignment="1" applyProtection="1">
      <alignment horizontal="center" vertical="center" wrapText="1"/>
    </xf>
    <xf numFmtId="0" fontId="30" fillId="0" borderId="6" xfId="0" applyFont="1" applyBorder="1" applyAlignment="1" applyProtection="1">
      <alignment horizontal="center" vertical="center" wrapText="1"/>
    </xf>
    <xf numFmtId="0" fontId="17" fillId="0" borderId="7" xfId="0" applyFont="1" applyBorder="1" applyAlignment="1" applyProtection="1">
      <alignment horizontal="center" vertical="center" wrapText="1"/>
    </xf>
    <xf numFmtId="4" fontId="17" fillId="0" borderId="6" xfId="0" applyNumberFormat="1" applyFont="1" applyBorder="1" applyAlignment="1" applyProtection="1">
      <alignment horizontal="center" vertical="center" wrapText="1"/>
    </xf>
    <xf numFmtId="0" fontId="31" fillId="0" borderId="0" xfId="0" applyFont="1" applyAlignment="1">
      <alignment vertical="center"/>
    </xf>
    <xf numFmtId="164" fontId="0" fillId="0" borderId="5" xfId="0" applyNumberFormat="1" applyBorder="1" applyAlignment="1">
      <alignment vertical="center"/>
    </xf>
    <xf numFmtId="0" fontId="28" fillId="0" borderId="0" xfId="0" applyFont="1" applyAlignment="1">
      <alignment horizontal="center" vertical="center" wrapText="1"/>
    </xf>
    <xf numFmtId="0" fontId="7" fillId="0" borderId="0" xfId="0" applyFont="1" applyBorder="1" applyAlignment="1">
      <alignment vertical="center" wrapText="1"/>
    </xf>
    <xf numFmtId="0" fontId="7" fillId="0" borderId="66" xfId="0" applyFont="1" applyBorder="1" applyAlignment="1">
      <alignment vertical="center" wrapText="1"/>
    </xf>
    <xf numFmtId="0" fontId="7" fillId="0" borderId="0" xfId="0" applyFont="1" applyFill="1" applyAlignment="1">
      <alignment horizontal="left" vertical="center" wrapText="1"/>
    </xf>
    <xf numFmtId="0" fontId="0" fillId="0" borderId="0" xfId="0" applyFont="1" applyAlignment="1">
      <alignment vertical="center" wrapText="1"/>
    </xf>
    <xf numFmtId="0" fontId="7" fillId="6" borderId="0" xfId="0" applyFont="1" applyFill="1" applyAlignment="1">
      <alignment horizontal="left" vertical="center" wrapText="1"/>
    </xf>
    <xf numFmtId="0" fontId="6" fillId="0" borderId="0" xfId="0" applyFont="1"/>
    <xf numFmtId="0" fontId="6" fillId="0" borderId="34" xfId="0" applyFont="1" applyFill="1" applyBorder="1" applyAlignment="1" applyProtection="1">
      <alignment horizontal="left" vertical="center" wrapText="1"/>
      <protection locked="0"/>
    </xf>
    <xf numFmtId="0" fontId="0" fillId="0" borderId="34" xfId="0" applyFont="1" applyFill="1" applyBorder="1" applyAlignment="1" applyProtection="1">
      <alignment horizontal="left" vertical="center" wrapText="1"/>
      <protection locked="0"/>
    </xf>
    <xf numFmtId="44" fontId="0" fillId="0" borderId="5" xfId="1" applyFont="1" applyBorder="1" applyAlignment="1" applyProtection="1">
      <alignment horizontal="right" vertical="center" wrapText="1"/>
    </xf>
    <xf numFmtId="44" fontId="0" fillId="0" borderId="5" xfId="1" applyFont="1" applyFill="1" applyBorder="1" applyAlignment="1" applyProtection="1">
      <alignment horizontal="right" vertical="center" wrapText="1"/>
    </xf>
    <xf numFmtId="42" fontId="0" fillId="0" borderId="9" xfId="0" applyNumberFormat="1" applyFont="1" applyBorder="1" applyAlignment="1" applyProtection="1">
      <alignment horizontal="right" vertical="center" wrapText="1"/>
    </xf>
    <xf numFmtId="42" fontId="0" fillId="0" borderId="9" xfId="0" applyNumberFormat="1" applyFont="1" applyFill="1" applyBorder="1" applyAlignment="1" applyProtection="1">
      <alignment horizontal="right" vertical="center" wrapText="1"/>
    </xf>
    <xf numFmtId="42" fontId="13" fillId="0" borderId="9" xfId="0" applyNumberFormat="1" applyFont="1" applyBorder="1" applyAlignment="1" applyProtection="1">
      <alignment horizontal="right" vertical="center" wrapText="1"/>
    </xf>
    <xf numFmtId="42" fontId="1" fillId="0" borderId="39" xfId="0" applyNumberFormat="1" applyFont="1" applyBorder="1" applyAlignment="1" applyProtection="1">
      <alignment horizontal="right" vertical="center" wrapText="1"/>
    </xf>
    <xf numFmtId="42" fontId="1" fillId="0" borderId="39" xfId="0" applyNumberFormat="1" applyFont="1" applyFill="1" applyBorder="1" applyAlignment="1" applyProtection="1">
      <alignment horizontal="right" vertical="center" wrapText="1"/>
    </xf>
    <xf numFmtId="42" fontId="13" fillId="0" borderId="9" xfId="0" applyNumberFormat="1" applyFont="1" applyFill="1" applyBorder="1" applyAlignment="1" applyProtection="1">
      <alignment horizontal="right" vertical="center" wrapText="1"/>
    </xf>
    <xf numFmtId="42" fontId="17" fillId="0" borderId="42" xfId="0" applyNumberFormat="1" applyFont="1" applyBorder="1" applyAlignment="1" applyProtection="1">
      <alignment horizontal="right" vertical="center" wrapText="1"/>
    </xf>
    <xf numFmtId="42" fontId="17" fillId="0" borderId="42" xfId="0" applyNumberFormat="1" applyFont="1" applyFill="1" applyBorder="1" applyAlignment="1" applyProtection="1">
      <alignment horizontal="right" vertical="center" wrapText="1"/>
    </xf>
    <xf numFmtId="42" fontId="17" fillId="3" borderId="42" xfId="0" applyNumberFormat="1" applyFont="1" applyFill="1" applyBorder="1" applyAlignment="1" applyProtection="1">
      <alignment horizontal="right" vertical="center" wrapText="1"/>
      <protection locked="0"/>
    </xf>
    <xf numFmtId="0" fontId="2" fillId="0" borderId="0" xfId="0" applyFont="1" applyAlignment="1" applyProtection="1">
      <alignment vertical="center" wrapText="1"/>
    </xf>
    <xf numFmtId="0" fontId="7" fillId="5" borderId="0" xfId="0" applyFont="1" applyFill="1" applyAlignment="1">
      <alignment vertical="center" wrapText="1"/>
    </xf>
    <xf numFmtId="0" fontId="7" fillId="0" borderId="0" xfId="0" applyFont="1" applyFill="1" applyAlignment="1">
      <alignment vertical="center" wrapText="1"/>
    </xf>
    <xf numFmtId="0" fontId="20" fillId="0" borderId="50" xfId="0" applyNumberFormat="1" applyFont="1" applyFill="1" applyBorder="1" applyAlignment="1" applyProtection="1">
      <alignment horizontal="left" vertical="center" wrapText="1"/>
    </xf>
    <xf numFmtId="0" fontId="5" fillId="0" borderId="46" xfId="0" applyNumberFormat="1" applyFont="1" applyFill="1" applyBorder="1" applyAlignment="1" applyProtection="1">
      <alignment horizontal="center" vertical="center" wrapText="1"/>
    </xf>
    <xf numFmtId="0" fontId="5" fillId="0" borderId="43" xfId="0" applyNumberFormat="1" applyFont="1" applyFill="1" applyBorder="1" applyAlignment="1" applyProtection="1">
      <alignment horizontal="center" vertical="center" wrapText="1"/>
    </xf>
    <xf numFmtId="0" fontId="0" fillId="0" borderId="61" xfId="0" applyBorder="1" applyAlignment="1">
      <alignment vertical="center"/>
    </xf>
    <xf numFmtId="0" fontId="20" fillId="0" borderId="34" xfId="0" applyNumberFormat="1" applyFont="1" applyFill="1" applyBorder="1" applyAlignment="1" applyProtection="1">
      <alignment horizontal="center" vertical="center" wrapText="1"/>
    </xf>
    <xf numFmtId="0" fontId="0" fillId="0" borderId="54" xfId="0" applyBorder="1" applyAlignment="1">
      <alignment horizontal="center" vertical="center"/>
    </xf>
    <xf numFmtId="0" fontId="20" fillId="0" borderId="0" xfId="0" applyNumberFormat="1" applyFont="1" applyFill="1" applyBorder="1" applyAlignment="1" applyProtection="1">
      <alignment horizontal="left" vertical="center" wrapText="1"/>
    </xf>
    <xf numFmtId="0" fontId="0" fillId="0" borderId="0" xfId="0" applyBorder="1" applyAlignment="1">
      <alignment vertical="center"/>
    </xf>
    <xf numFmtId="0" fontId="20" fillId="0" borderId="0" xfId="0" applyNumberFormat="1" applyFont="1" applyFill="1" applyBorder="1" applyAlignment="1" applyProtection="1">
      <alignment horizontal="center" vertical="center" wrapText="1"/>
    </xf>
    <xf numFmtId="0" fontId="0" fillId="0" borderId="0" xfId="0" applyBorder="1" applyAlignment="1">
      <alignment horizontal="center" vertical="center"/>
    </xf>
    <xf numFmtId="0" fontId="20" fillId="0" borderId="0" xfId="0" applyNumberFormat="1" applyFont="1" applyFill="1" applyBorder="1" applyAlignment="1" applyProtection="1">
      <alignment vertical="center" wrapText="1"/>
    </xf>
    <xf numFmtId="0" fontId="5" fillId="0" borderId="0" xfId="0" applyNumberFormat="1" applyFont="1" applyFill="1" applyBorder="1" applyAlignment="1" applyProtection="1">
      <alignment vertical="center" wrapText="1"/>
    </xf>
    <xf numFmtId="0" fontId="1" fillId="0" borderId="0" xfId="0" applyFont="1"/>
    <xf numFmtId="0" fontId="20" fillId="0" borderId="10" xfId="0" applyNumberFormat="1" applyFont="1" applyFill="1" applyBorder="1" applyAlignment="1" applyProtection="1">
      <alignment horizontal="center" vertical="center" wrapText="1"/>
    </xf>
    <xf numFmtId="0" fontId="20" fillId="0" borderId="6" xfId="0" applyNumberFormat="1" applyFont="1" applyFill="1" applyBorder="1" applyAlignment="1" applyProtection="1">
      <alignment vertical="center" wrapText="1"/>
    </xf>
    <xf numFmtId="0" fontId="3" fillId="7" borderId="5" xfId="0" applyFont="1" applyFill="1" applyBorder="1" applyAlignment="1" applyProtection="1">
      <alignment horizontal="center" vertical="center"/>
      <protection locked="0"/>
    </xf>
    <xf numFmtId="0" fontId="7" fillId="0" borderId="67" xfId="0" applyFont="1" applyBorder="1" applyAlignment="1">
      <alignment vertical="center" wrapText="1"/>
    </xf>
    <xf numFmtId="0" fontId="7" fillId="0" borderId="67" xfId="0" applyFont="1" applyBorder="1" applyAlignment="1">
      <alignment horizontal="left" vertical="center" wrapText="1"/>
    </xf>
    <xf numFmtId="0" fontId="4" fillId="0" borderId="0" xfId="0" applyFont="1" applyBorder="1" applyAlignment="1">
      <alignment horizontal="center" vertical="top" wrapText="1"/>
    </xf>
    <xf numFmtId="0" fontId="40" fillId="0" borderId="45" xfId="0" applyFont="1" applyBorder="1" applyAlignment="1">
      <alignment horizontal="center" vertical="center" wrapText="1"/>
    </xf>
    <xf numFmtId="0" fontId="40" fillId="0" borderId="18" xfId="0" applyFont="1" applyBorder="1" applyAlignment="1">
      <alignment horizontal="center" vertical="center" wrapText="1"/>
    </xf>
    <xf numFmtId="0" fontId="41" fillId="0" borderId="62" xfId="0" applyFont="1" applyBorder="1" applyAlignment="1">
      <alignment horizontal="center" vertical="center" wrapText="1"/>
    </xf>
    <xf numFmtId="169" fontId="41" fillId="0" borderId="60" xfId="0" applyNumberFormat="1" applyFont="1" applyBorder="1" applyAlignment="1">
      <alignment horizontal="center" vertical="center" wrapText="1"/>
    </xf>
    <xf numFmtId="0" fontId="40" fillId="0" borderId="60" xfId="0" applyFont="1" applyBorder="1" applyAlignment="1">
      <alignment horizontal="center" vertical="center" wrapText="1"/>
    </xf>
    <xf numFmtId="17" fontId="41" fillId="0" borderId="60" xfId="0" applyNumberFormat="1" applyFont="1" applyBorder="1" applyAlignment="1">
      <alignment horizontal="center" vertical="center" wrapText="1"/>
    </xf>
    <xf numFmtId="0" fontId="41" fillId="0" borderId="60" xfId="0" applyFont="1" applyBorder="1" applyAlignment="1">
      <alignment vertical="center" wrapText="1"/>
    </xf>
    <xf numFmtId="0" fontId="41" fillId="0" borderId="60" xfId="0" applyFont="1" applyBorder="1" applyAlignment="1">
      <alignment horizontal="center" vertical="center" wrapText="1"/>
    </xf>
    <xf numFmtId="0" fontId="7" fillId="5" borderId="0" xfId="0" applyFont="1" applyFill="1" applyAlignment="1">
      <alignment horizontal="left" vertical="center" wrapText="1"/>
    </xf>
    <xf numFmtId="0" fontId="7" fillId="0" borderId="63" xfId="0" applyFont="1" applyBorder="1" applyAlignment="1">
      <alignment horizontal="left" vertical="center" wrapText="1"/>
    </xf>
    <xf numFmtId="0" fontId="7" fillId="0" borderId="64" xfId="0" applyFont="1" applyBorder="1" applyAlignment="1">
      <alignment horizontal="left" vertical="center" wrapText="1"/>
    </xf>
    <xf numFmtId="0" fontId="7" fillId="0" borderId="65" xfId="0" applyFont="1" applyBorder="1" applyAlignment="1">
      <alignment horizontal="left" vertical="center" wrapText="1"/>
    </xf>
    <xf numFmtId="0" fontId="29" fillId="0" borderId="0" xfId="0" applyFont="1" applyAlignment="1">
      <alignment horizontal="center" vertical="center" wrapText="1"/>
    </xf>
    <xf numFmtId="0" fontId="7" fillId="6" borderId="0" xfId="0" applyFont="1" applyFill="1" applyAlignment="1">
      <alignment horizontal="left"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4" fillId="0" borderId="0" xfId="0" applyFont="1" applyAlignment="1">
      <alignment horizontal="left" vertical="center" wrapText="1"/>
    </xf>
    <xf numFmtId="0" fontId="0" fillId="6" borderId="0" xfId="0" applyFont="1" applyFill="1" applyAlignment="1">
      <alignment horizontal="left" vertical="center" wrapText="1"/>
    </xf>
    <xf numFmtId="0" fontId="0" fillId="0" borderId="0" xfId="0" applyAlignment="1">
      <alignment horizontal="right" vertical="center"/>
    </xf>
    <xf numFmtId="0" fontId="9" fillId="0" borderId="1" xfId="0" applyFont="1" applyFill="1" applyBorder="1" applyAlignment="1" applyProtection="1">
      <alignment horizontal="center" vertical="center"/>
    </xf>
    <xf numFmtId="0" fontId="9" fillId="0" borderId="2" xfId="0" applyFont="1" applyFill="1" applyBorder="1" applyAlignment="1" applyProtection="1">
      <alignment horizontal="center" vertical="center"/>
    </xf>
    <xf numFmtId="0" fontId="9" fillId="0" borderId="3" xfId="0" applyFont="1" applyFill="1" applyBorder="1" applyAlignment="1" applyProtection="1">
      <alignment horizontal="center" vertical="center"/>
    </xf>
    <xf numFmtId="0" fontId="2" fillId="0" borderId="5" xfId="0" applyFont="1" applyBorder="1" applyAlignment="1">
      <alignment horizontal="center" vertical="center"/>
    </xf>
    <xf numFmtId="0" fontId="9" fillId="0" borderId="1" xfId="0" applyNumberFormat="1" applyFont="1" applyBorder="1" applyAlignment="1">
      <alignment horizontal="center" vertical="center"/>
    </xf>
    <xf numFmtId="0" fontId="9" fillId="0" borderId="2" xfId="0" applyNumberFormat="1" applyFont="1" applyBorder="1" applyAlignment="1">
      <alignment horizontal="center" vertical="center"/>
    </xf>
    <xf numFmtId="0" fontId="9" fillId="0" borderId="3" xfId="0" applyNumberFormat="1" applyFont="1" applyBorder="1" applyAlignment="1">
      <alignment horizontal="center" vertical="center"/>
    </xf>
    <xf numFmtId="0" fontId="2" fillId="0" borderId="4"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wrapText="1"/>
    </xf>
    <xf numFmtId="0" fontId="17" fillId="0" borderId="40" xfId="0" applyFont="1" applyBorder="1" applyAlignment="1" applyProtection="1">
      <alignment horizontal="right" vertical="center" wrapText="1"/>
    </xf>
    <xf numFmtId="0" fontId="17" fillId="0" borderId="41" xfId="0" applyFont="1" applyBorder="1" applyAlignment="1" applyProtection="1">
      <alignment horizontal="right" vertical="center" wrapText="1"/>
    </xf>
    <xf numFmtId="0" fontId="0" fillId="0" borderId="5" xfId="0" applyFont="1" applyFill="1" applyBorder="1" applyAlignment="1" applyProtection="1">
      <alignment horizontal="center" vertical="center" wrapText="1"/>
    </xf>
    <xf numFmtId="0" fontId="0" fillId="3" borderId="5" xfId="0" applyFont="1" applyFill="1" applyBorder="1" applyAlignment="1" applyProtection="1">
      <alignment horizontal="left" vertical="center" wrapText="1"/>
      <protection locked="0"/>
    </xf>
    <xf numFmtId="0" fontId="0" fillId="0" borderId="1" xfId="0" applyFont="1" applyBorder="1" applyAlignment="1" applyProtection="1">
      <alignment horizontal="center" vertical="center" wrapText="1"/>
    </xf>
    <xf numFmtId="0" fontId="0" fillId="0" borderId="3" xfId="0" applyFont="1" applyBorder="1" applyAlignment="1" applyProtection="1">
      <alignment horizontal="center" vertical="center" wrapText="1"/>
    </xf>
    <xf numFmtId="0" fontId="1" fillId="0" borderId="28" xfId="0" applyFont="1" applyBorder="1" applyAlignment="1" applyProtection="1">
      <alignment horizontal="right" vertical="center" wrapText="1"/>
    </xf>
    <xf numFmtId="0" fontId="1" fillId="0" borderId="0" xfId="0" applyFont="1" applyBorder="1" applyAlignment="1" applyProtection="1">
      <alignment horizontal="right" vertical="center" wrapText="1"/>
    </xf>
    <xf numFmtId="0" fontId="13" fillId="0" borderId="35" xfId="0" applyFont="1" applyBorder="1" applyAlignment="1" applyProtection="1">
      <alignment horizontal="right" vertical="center" wrapText="1"/>
    </xf>
    <xf numFmtId="0" fontId="13" fillId="0" borderId="36" xfId="0" applyFont="1" applyBorder="1" applyAlignment="1" applyProtection="1">
      <alignment horizontal="right" vertical="center" wrapText="1"/>
    </xf>
    <xf numFmtId="0" fontId="13" fillId="0" borderId="37" xfId="0" applyFont="1" applyBorder="1" applyAlignment="1" applyProtection="1">
      <alignment horizontal="right" vertical="center" wrapText="1"/>
    </xf>
    <xf numFmtId="0" fontId="15" fillId="0" borderId="28" xfId="0" applyFont="1" applyFill="1" applyBorder="1" applyAlignment="1" applyProtection="1">
      <alignment horizontal="left" vertical="center" wrapText="1"/>
    </xf>
    <xf numFmtId="0" fontId="15" fillId="0" borderId="0" xfId="0" applyFont="1" applyFill="1" applyBorder="1" applyAlignment="1" applyProtection="1">
      <alignment horizontal="left" vertical="center" wrapText="1"/>
    </xf>
    <xf numFmtId="0" fontId="15" fillId="0" borderId="29" xfId="0" applyFont="1" applyFill="1" applyBorder="1" applyAlignment="1" applyProtection="1">
      <alignment horizontal="left" vertical="center" wrapText="1"/>
    </xf>
    <xf numFmtId="0" fontId="0" fillId="0" borderId="34" xfId="0" applyFont="1" applyFill="1" applyBorder="1" applyAlignment="1" applyProtection="1">
      <alignment horizontal="center" vertical="center" wrapText="1"/>
    </xf>
    <xf numFmtId="0" fontId="6" fillId="3" borderId="34" xfId="0" applyFont="1" applyFill="1" applyBorder="1" applyAlignment="1" applyProtection="1">
      <alignment horizontal="left" vertical="center" wrapText="1"/>
      <protection locked="0"/>
    </xf>
    <xf numFmtId="0" fontId="6" fillId="3" borderId="5" xfId="0" applyFont="1" applyFill="1" applyBorder="1" applyAlignment="1" applyProtection="1">
      <alignment horizontal="left" vertical="center" wrapText="1"/>
      <protection locked="0"/>
    </xf>
    <xf numFmtId="0" fontId="13" fillId="0" borderId="28" xfId="0" applyFont="1" applyFill="1" applyBorder="1" applyAlignment="1" applyProtection="1">
      <alignment horizontal="right" vertical="center" wrapText="1"/>
    </xf>
    <xf numFmtId="0" fontId="13" fillId="0" borderId="0" xfId="0" applyFont="1" applyFill="1" applyBorder="1" applyAlignment="1" applyProtection="1">
      <alignment horizontal="right" vertical="center" wrapText="1"/>
    </xf>
    <xf numFmtId="0" fontId="13" fillId="0" borderId="38" xfId="0" applyFont="1" applyFill="1" applyBorder="1" applyAlignment="1" applyProtection="1">
      <alignment horizontal="right" vertical="center" wrapText="1"/>
    </xf>
    <xf numFmtId="0" fontId="1" fillId="4" borderId="28"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29" xfId="0" applyFont="1" applyFill="1" applyBorder="1" applyAlignment="1" applyProtection="1">
      <alignment horizontal="center" vertical="center" wrapText="1"/>
    </xf>
    <xf numFmtId="0" fontId="15" fillId="0" borderId="31" xfId="0" applyFont="1" applyFill="1" applyBorder="1" applyAlignment="1" applyProtection="1">
      <alignment horizontal="left" vertical="center" wrapText="1"/>
    </xf>
    <xf numFmtId="0" fontId="15" fillId="0" borderId="32" xfId="0" applyFont="1" applyFill="1" applyBorder="1" applyAlignment="1" applyProtection="1">
      <alignment horizontal="left" vertical="center" wrapText="1"/>
    </xf>
    <xf numFmtId="0" fontId="15" fillId="0" borderId="33" xfId="0" applyFont="1" applyFill="1" applyBorder="1" applyAlignment="1" applyProtection="1">
      <alignment horizontal="left" vertical="center" wrapText="1"/>
    </xf>
    <xf numFmtId="0" fontId="0" fillId="3" borderId="34" xfId="0" applyFont="1" applyFill="1" applyBorder="1" applyAlignment="1" applyProtection="1">
      <alignment horizontal="left" vertical="center" wrapText="1"/>
      <protection locked="0"/>
    </xf>
    <xf numFmtId="0" fontId="1" fillId="0" borderId="28" xfId="0" applyFont="1" applyFill="1" applyBorder="1" applyAlignment="1" applyProtection="1">
      <alignment horizontal="right" vertical="center" wrapText="1"/>
    </xf>
    <xf numFmtId="0" fontId="1" fillId="0" borderId="0" xfId="0" applyFont="1" applyFill="1" applyBorder="1" applyAlignment="1" applyProtection="1">
      <alignment horizontal="right" vertical="center" wrapText="1"/>
    </xf>
    <xf numFmtId="0" fontId="1" fillId="4" borderId="31" xfId="0" applyFont="1" applyFill="1" applyBorder="1" applyAlignment="1" applyProtection="1">
      <alignment horizontal="center" vertical="center" wrapText="1"/>
    </xf>
    <xf numFmtId="0" fontId="1" fillId="4" borderId="32" xfId="0" applyFont="1" applyFill="1" applyBorder="1" applyAlignment="1" applyProtection="1">
      <alignment horizontal="center" vertical="center" wrapText="1"/>
    </xf>
    <xf numFmtId="0" fontId="1" fillId="4" borderId="33" xfId="0" applyFont="1" applyFill="1" applyBorder="1" applyAlignment="1" applyProtection="1">
      <alignment horizontal="center" vertical="center" wrapText="1"/>
    </xf>
    <xf numFmtId="0" fontId="0" fillId="0" borderId="5" xfId="0" applyFont="1" applyBorder="1" applyAlignment="1" applyProtection="1">
      <alignment horizontal="center" vertical="center" wrapText="1"/>
    </xf>
    <xf numFmtId="0" fontId="0" fillId="0" borderId="34" xfId="0" applyFont="1" applyFill="1" applyBorder="1" applyAlignment="1" applyProtection="1">
      <alignment horizontal="left" vertical="center" wrapText="1"/>
    </xf>
    <xf numFmtId="0" fontId="0" fillId="0" borderId="5"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6" fillId="0" borderId="5" xfId="0" applyFont="1" applyFill="1" applyBorder="1" applyAlignment="1" applyProtection="1">
      <alignment horizontal="left" vertical="center" wrapText="1"/>
    </xf>
    <xf numFmtId="0" fontId="7" fillId="0" borderId="25" xfId="0" applyFont="1" applyFill="1" applyBorder="1" applyAlignment="1" applyProtection="1">
      <alignment horizontal="center" vertical="center" wrapText="1"/>
    </xf>
    <xf numFmtId="0" fontId="13" fillId="0" borderId="31" xfId="0" applyFont="1" applyBorder="1" applyAlignment="1" applyProtection="1">
      <alignment horizontal="left" vertical="center" wrapText="1"/>
    </xf>
    <xf numFmtId="0" fontId="13" fillId="0" borderId="32" xfId="0" applyFont="1" applyBorder="1" applyAlignment="1" applyProtection="1">
      <alignment horizontal="left" vertical="center" wrapText="1"/>
    </xf>
    <xf numFmtId="0" fontId="13" fillId="0" borderId="33" xfId="0" applyFont="1" applyBorder="1" applyAlignment="1" applyProtection="1">
      <alignment horizontal="left" vertical="center" wrapText="1"/>
    </xf>
    <xf numFmtId="0" fontId="13" fillId="0" borderId="28" xfId="0" applyFont="1" applyBorder="1" applyAlignment="1" applyProtection="1">
      <alignment horizontal="left" vertical="center" wrapText="1"/>
    </xf>
    <xf numFmtId="0" fontId="13" fillId="0" borderId="0" xfId="0" applyFont="1" applyBorder="1" applyAlignment="1" applyProtection="1">
      <alignment horizontal="left" vertical="center" wrapText="1"/>
    </xf>
    <xf numFmtId="0" fontId="13" fillId="0" borderId="29" xfId="0" applyFont="1" applyBorder="1" applyAlignment="1" applyProtection="1">
      <alignment horizontal="left" vertical="center" wrapText="1"/>
    </xf>
    <xf numFmtId="0" fontId="13" fillId="0" borderId="28" xfId="0" applyFont="1" applyBorder="1" applyAlignment="1" applyProtection="1">
      <alignment horizontal="right" vertical="center" wrapText="1"/>
    </xf>
    <xf numFmtId="0" fontId="13" fillId="0" borderId="0" xfId="0" applyFont="1" applyBorder="1" applyAlignment="1" applyProtection="1">
      <alignment horizontal="right" vertical="center" wrapText="1"/>
    </xf>
    <xf numFmtId="0" fontId="13" fillId="0" borderId="38" xfId="0" applyFont="1" applyBorder="1" applyAlignment="1" applyProtection="1">
      <alignment horizontal="right" vertical="center" wrapText="1"/>
    </xf>
    <xf numFmtId="0" fontId="4" fillId="0" borderId="25" xfId="0" applyFont="1" applyBorder="1" applyAlignment="1" applyProtection="1">
      <alignment horizontal="center" vertical="center" wrapText="1"/>
    </xf>
    <xf numFmtId="0" fontId="7" fillId="0" borderId="25" xfId="0" applyFont="1" applyBorder="1" applyAlignment="1" applyProtection="1">
      <alignment horizontal="center" vertical="center" wrapText="1"/>
    </xf>
    <xf numFmtId="0" fontId="7" fillId="0" borderId="26" xfId="0" applyFont="1" applyBorder="1" applyAlignment="1" applyProtection="1">
      <alignment horizontal="center" vertical="center" wrapText="1"/>
    </xf>
    <xf numFmtId="0" fontId="0" fillId="0" borderId="34" xfId="0" applyFont="1" applyBorder="1" applyAlignment="1" applyProtection="1">
      <alignment horizontal="center" vertical="center" wrapText="1"/>
    </xf>
    <xf numFmtId="0" fontId="20" fillId="0" borderId="48" xfId="0" applyNumberFormat="1" applyFont="1" applyFill="1" applyBorder="1" applyAlignment="1" applyProtection="1">
      <alignment horizontal="left" vertical="center" wrapText="1"/>
    </xf>
    <xf numFmtId="0" fontId="20" fillId="0" borderId="6" xfId="0" applyNumberFormat="1" applyFont="1" applyFill="1" applyBorder="1" applyAlignment="1" applyProtection="1">
      <alignment horizontal="left" vertical="center" wrapText="1"/>
    </xf>
    <xf numFmtId="0" fontId="5" fillId="0" borderId="46" xfId="0" applyNumberFormat="1" applyFont="1" applyFill="1" applyBorder="1" applyAlignment="1" applyProtection="1">
      <alignment horizontal="center" vertical="center" wrapText="1"/>
    </xf>
    <xf numFmtId="0" fontId="5" fillId="0" borderId="43" xfId="0" applyNumberFormat="1" applyFont="1" applyFill="1" applyBorder="1" applyAlignment="1" applyProtection="1">
      <alignment horizontal="center" vertical="center" wrapText="1"/>
    </xf>
    <xf numFmtId="0" fontId="0" fillId="0" borderId="29" xfId="0" applyNumberFormat="1" applyFill="1" applyBorder="1" applyAlignment="1" applyProtection="1">
      <alignment horizontal="center" vertical="center" wrapText="1"/>
    </xf>
    <xf numFmtId="0" fontId="0" fillId="0" borderId="60" xfId="0" applyNumberFormat="1" applyFill="1" applyBorder="1" applyAlignment="1" applyProtection="1">
      <alignment horizontal="center" vertical="center" wrapText="1"/>
    </xf>
    <xf numFmtId="0" fontId="1" fillId="0" borderId="46" xfId="0" applyFont="1" applyBorder="1" applyAlignment="1">
      <alignment horizontal="center" vertical="center"/>
    </xf>
    <xf numFmtId="0" fontId="1" fillId="0" borderId="12" xfId="0" applyFont="1" applyBorder="1" applyAlignment="1">
      <alignment horizontal="center" vertical="center"/>
    </xf>
    <xf numFmtId="0" fontId="15" fillId="0" borderId="27" xfId="0" applyNumberFormat="1" applyFont="1" applyFill="1" applyBorder="1" applyAlignment="1" applyProtection="1">
      <alignment horizontal="center" vertical="center" wrapText="1"/>
    </xf>
    <xf numFmtId="0" fontId="15" fillId="0" borderId="62" xfId="0" applyNumberFormat="1" applyFont="1" applyFill="1" applyBorder="1" applyAlignment="1" applyProtection="1">
      <alignment horizontal="center" vertical="center" wrapText="1"/>
    </xf>
    <xf numFmtId="0" fontId="20" fillId="0" borderId="47" xfId="0" applyNumberFormat="1" applyFont="1" applyFill="1" applyBorder="1" applyAlignment="1" applyProtection="1">
      <alignment horizontal="center" vertical="center" wrapText="1"/>
    </xf>
    <xf numFmtId="0" fontId="20" fillId="0" borderId="48" xfId="0" applyNumberFormat="1" applyFont="1" applyFill="1" applyBorder="1" applyAlignment="1" applyProtection="1">
      <alignment horizontal="center" vertical="center" wrapText="1"/>
    </xf>
    <xf numFmtId="0" fontId="20" fillId="0" borderId="6" xfId="0" applyNumberFormat="1" applyFont="1" applyFill="1" applyBorder="1" applyAlignment="1" applyProtection="1">
      <alignment horizontal="center" vertical="center" wrapText="1"/>
    </xf>
    <xf numFmtId="0" fontId="20" fillId="0" borderId="47" xfId="0" applyNumberFormat="1" applyFont="1" applyFill="1" applyBorder="1" applyAlignment="1" applyProtection="1">
      <alignment horizontal="left" vertical="center" wrapText="1"/>
    </xf>
    <xf numFmtId="0" fontId="20" fillId="0" borderId="57" xfId="0" applyNumberFormat="1" applyFont="1" applyFill="1" applyBorder="1" applyAlignment="1" applyProtection="1">
      <alignment horizontal="left" vertical="center" wrapText="1"/>
    </xf>
    <xf numFmtId="0" fontId="20" fillId="0" borderId="58" xfId="0" applyNumberFormat="1" applyFont="1" applyFill="1" applyBorder="1" applyAlignment="1" applyProtection="1">
      <alignment horizontal="left" vertical="center" wrapText="1"/>
    </xf>
    <xf numFmtId="0" fontId="20" fillId="0" borderId="11" xfId="0" applyNumberFormat="1" applyFont="1" applyFill="1" applyBorder="1" applyAlignment="1" applyProtection="1">
      <alignment horizontal="left" vertical="center" wrapText="1"/>
    </xf>
    <xf numFmtId="0" fontId="21" fillId="0" borderId="27" xfId="0" applyNumberFormat="1" applyFont="1" applyFill="1" applyBorder="1" applyAlignment="1" applyProtection="1">
      <alignment horizontal="center" vertical="center" wrapText="1"/>
    </xf>
    <xf numFmtId="0" fontId="21" fillId="0" borderId="30" xfId="0" applyNumberFormat="1" applyFont="1" applyFill="1" applyBorder="1" applyAlignment="1" applyProtection="1">
      <alignment horizontal="center" vertical="center" wrapText="1"/>
    </xf>
    <xf numFmtId="10" fontId="22" fillId="0" borderId="26" xfId="0" applyNumberFormat="1" applyFont="1" applyFill="1" applyBorder="1" applyAlignment="1" applyProtection="1">
      <alignment horizontal="center" vertical="center" wrapText="1"/>
    </xf>
    <xf numFmtId="10" fontId="22" fillId="0" borderId="29" xfId="0" applyNumberFormat="1" applyFont="1" applyFill="1" applyBorder="1" applyAlignment="1" applyProtection="1">
      <alignment horizontal="center" vertical="center" wrapText="1"/>
    </xf>
    <xf numFmtId="0" fontId="0" fillId="0" borderId="49" xfId="0" applyBorder="1" applyAlignment="1">
      <alignment horizontal="left" vertical="center" wrapText="1"/>
    </xf>
    <xf numFmtId="0" fontId="0" fillId="0" borderId="50" xfId="0" applyBorder="1" applyAlignment="1">
      <alignment horizontal="left" vertical="center" wrapText="1"/>
    </xf>
    <xf numFmtId="0" fontId="0" fillId="0" borderId="61" xfId="0" applyBorder="1" applyAlignment="1">
      <alignment horizontal="left" vertical="center" wrapText="1"/>
    </xf>
    <xf numFmtId="0" fontId="0" fillId="0" borderId="57" xfId="0" applyBorder="1" applyAlignment="1">
      <alignment horizontal="left" vertical="center" wrapText="1"/>
    </xf>
    <xf numFmtId="0" fontId="0" fillId="0" borderId="58" xfId="0" applyBorder="1" applyAlignment="1">
      <alignment horizontal="left" vertical="center" wrapText="1"/>
    </xf>
    <xf numFmtId="0" fontId="0" fillId="0" borderId="11" xfId="0" applyBorder="1" applyAlignment="1">
      <alignment horizontal="left" vertical="center" wrapText="1"/>
    </xf>
    <xf numFmtId="0" fontId="14" fillId="0" borderId="27"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62" xfId="0" applyFont="1" applyBorder="1" applyAlignment="1">
      <alignment horizontal="center" vertical="center" wrapText="1"/>
    </xf>
    <xf numFmtId="0" fontId="5" fillId="0" borderId="16" xfId="0" applyNumberFormat="1" applyFont="1" applyFill="1" applyBorder="1" applyAlignment="1" applyProtection="1">
      <alignment horizontal="center" vertical="center"/>
    </xf>
    <xf numFmtId="0" fontId="5" fillId="0" borderId="17" xfId="0" applyNumberFormat="1" applyFont="1" applyFill="1" applyBorder="1" applyAlignment="1" applyProtection="1">
      <alignment horizontal="center" vertical="center"/>
    </xf>
    <xf numFmtId="0" fontId="5" fillId="0" borderId="18" xfId="0" applyNumberFormat="1" applyFont="1" applyFill="1" applyBorder="1" applyAlignment="1" applyProtection="1">
      <alignment horizontal="center" vertical="center"/>
    </xf>
    <xf numFmtId="0" fontId="20" fillId="0" borderId="50" xfId="0" applyNumberFormat="1" applyFont="1" applyFill="1" applyBorder="1" applyAlignment="1" applyProtection="1">
      <alignment horizontal="left" vertical="center" wrapText="1"/>
    </xf>
    <xf numFmtId="0" fontId="5" fillId="0" borderId="22" xfId="0" applyFont="1" applyFill="1" applyBorder="1" applyAlignment="1" applyProtection="1">
      <alignment horizontal="center" vertical="center" wrapText="1"/>
    </xf>
    <xf numFmtId="0" fontId="5" fillId="0" borderId="23" xfId="0" applyFont="1" applyFill="1" applyBorder="1" applyAlignment="1" applyProtection="1">
      <alignment horizontal="center" vertical="center" wrapText="1"/>
    </xf>
    <xf numFmtId="0" fontId="5" fillId="0" borderId="14" xfId="0" applyFont="1" applyFill="1" applyBorder="1" applyAlignment="1" applyProtection="1">
      <alignment horizontal="center" vertical="center" wrapText="1"/>
    </xf>
    <xf numFmtId="0" fontId="5" fillId="0" borderId="19" xfId="0" applyFont="1" applyFill="1" applyBorder="1" applyAlignment="1" applyProtection="1">
      <alignment horizontal="center" vertical="center" wrapText="1"/>
    </xf>
    <xf numFmtId="0" fontId="5" fillId="0" borderId="20" xfId="0" applyFont="1" applyFill="1" applyBorder="1" applyAlignment="1" applyProtection="1">
      <alignment horizontal="center" vertical="center" wrapText="1"/>
    </xf>
    <xf numFmtId="0" fontId="5" fillId="0" borderId="13" xfId="0" applyFont="1" applyFill="1" applyBorder="1" applyAlignment="1" applyProtection="1">
      <alignment horizontal="center" vertical="center" wrapText="1"/>
    </xf>
    <xf numFmtId="0" fontId="12" fillId="0" borderId="16" xfId="0" applyFont="1" applyBorder="1" applyAlignment="1">
      <alignment horizontal="right" vertical="center" wrapText="1"/>
    </xf>
    <xf numFmtId="0" fontId="12" fillId="0" borderId="17" xfId="0" applyFont="1" applyBorder="1" applyAlignment="1">
      <alignment horizontal="right" vertical="center" wrapText="1"/>
    </xf>
    <xf numFmtId="164" fontId="12" fillId="0" borderId="17" xfId="0" applyNumberFormat="1" applyFont="1" applyBorder="1" applyAlignment="1">
      <alignment horizontal="center" vertical="center" wrapText="1"/>
    </xf>
    <xf numFmtId="164" fontId="12" fillId="0" borderId="18" xfId="0" applyNumberFormat="1" applyFont="1" applyBorder="1" applyAlignment="1">
      <alignment horizontal="center" vertical="center" wrapText="1"/>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6" fillId="0" borderId="19"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0" borderId="13" xfId="0" applyFont="1" applyFill="1" applyBorder="1" applyAlignment="1" applyProtection="1">
      <alignment horizontal="center" vertical="center" wrapText="1"/>
    </xf>
    <xf numFmtId="0" fontId="6" fillId="0" borderId="2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5" xfId="0" applyFont="1" applyBorder="1" applyAlignment="1">
      <alignment horizontal="center" vertical="center" wrapText="1"/>
    </xf>
    <xf numFmtId="44" fontId="11" fillId="0" borderId="2" xfId="1" applyFont="1" applyFill="1" applyBorder="1" applyAlignment="1" applyProtection="1">
      <alignment horizontal="center" vertical="center"/>
      <protection locked="0"/>
    </xf>
    <xf numFmtId="44" fontId="11" fillId="0" borderId="3" xfId="1" applyFont="1" applyFill="1" applyBorder="1" applyAlignment="1" applyProtection="1">
      <alignment horizontal="center" vertical="center"/>
      <protection locked="0"/>
    </xf>
    <xf numFmtId="0" fontId="2" fillId="0" borderId="18" xfId="0" applyFont="1" applyBorder="1" applyAlignment="1">
      <alignment horizontal="center" vertical="center" wrapText="1"/>
    </xf>
    <xf numFmtId="0" fontId="5" fillId="0" borderId="21"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11" fillId="0" borderId="2" xfId="0" applyFont="1" applyBorder="1" applyAlignment="1">
      <alignment horizontal="center" vertical="center"/>
    </xf>
    <xf numFmtId="0" fontId="0" fillId="0" borderId="0" xfId="0" applyFill="1" applyBorder="1" applyAlignment="1" applyProtection="1">
      <alignment horizontal="center" vertical="center" wrapText="1"/>
    </xf>
    <xf numFmtId="0" fontId="0" fillId="0" borderId="0" xfId="0" applyAlignment="1" applyProtection="1">
      <alignment horizontal="left" vertical="center" wrapText="1"/>
    </xf>
    <xf numFmtId="0" fontId="9" fillId="0" borderId="0" xfId="0" applyFont="1" applyBorder="1" applyAlignment="1">
      <alignment horizontal="center" vertical="center" wrapText="1"/>
    </xf>
    <xf numFmtId="0" fontId="43" fillId="0" borderId="0" xfId="3" applyFont="1" applyBorder="1" applyAlignment="1">
      <alignment horizontal="left" vertical="center" wrapText="1"/>
    </xf>
    <xf numFmtId="0" fontId="2" fillId="0" borderId="0" xfId="0" applyFont="1" applyBorder="1" applyAlignment="1">
      <alignment horizontal="left" vertical="center" wrapText="1"/>
    </xf>
  </cellXfs>
  <cellStyles count="4">
    <cellStyle name="Currency" xfId="1" builtinId="4"/>
    <cellStyle name="Hyperlink" xfId="3" builtinId="8"/>
    <cellStyle name="Normal" xfId="0" builtinId="0"/>
    <cellStyle name="Percent" xfId="2" builtinId="5"/>
  </cellStyles>
  <dxfs count="4">
    <dxf>
      <font>
        <strike val="0"/>
      </font>
      <numFmt numFmtId="30" formatCode="@"/>
      <fill>
        <patternFill>
          <bgColor theme="5" tint="0.79998168889431442"/>
        </patternFill>
      </fill>
      <border>
        <left style="thin">
          <color auto="1"/>
        </left>
        <right style="thin">
          <color auto="1"/>
        </right>
        <top style="thin">
          <color auto="1"/>
        </top>
        <bottom style="thin">
          <color auto="1"/>
        </bottom>
        <vertical/>
        <horizontal/>
      </border>
    </dxf>
    <dxf>
      <font>
        <strike val="0"/>
      </font>
      <border>
        <left style="thin">
          <color auto="1"/>
        </left>
        <right style="thin">
          <color auto="1"/>
        </right>
        <top style="thin">
          <color auto="1"/>
        </top>
        <bottom style="thin">
          <color auto="1"/>
        </bottom>
        <vertical/>
        <horizontal/>
      </border>
    </dxf>
    <dxf>
      <fill>
        <patternFill>
          <bgColor theme="4" tint="0.79998168889431442"/>
        </patternFill>
      </fill>
    </dxf>
    <dxf>
      <fill>
        <patternFill>
          <bgColor theme="4" tint="0.79998168889431442"/>
        </patternFill>
      </fill>
    </dxf>
  </dxfs>
  <tableStyles count="0" defaultTableStyle="TableStyleMedium2" defaultPivotStyle="PivotStyleLight16"/>
  <colors>
    <mruColors>
      <color rgb="FFFCE4D6"/>
      <color rgb="FF4472C4"/>
      <color rgb="FFFFE7FF"/>
      <color rgb="FFFDE9FC"/>
      <color rgb="FFFAD2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1</xdr:col>
      <xdr:colOff>5181600</xdr:colOff>
      <xdr:row>15</xdr:row>
      <xdr:rowOff>502920</xdr:rowOff>
    </xdr:from>
    <xdr:to>
      <xdr:col>3</xdr:col>
      <xdr:colOff>15240</xdr:colOff>
      <xdr:row>15</xdr:row>
      <xdr:rowOff>1222920</xdr:rowOff>
    </xdr:to>
    <xdr:sp macro="[0]!Step1" textlink="">
      <xdr:nvSpPr>
        <xdr:cNvPr id="2" name="Rectangle 1"/>
        <xdr:cNvSpPr/>
      </xdr:nvSpPr>
      <xdr:spPr>
        <a:xfrm>
          <a:off x="5791200" y="4546002"/>
          <a:ext cx="2139875" cy="720000"/>
        </a:xfrm>
        <a:prstGeom prst="rect">
          <a:avLst/>
        </a:prstGeom>
        <a:ln>
          <a:noFill/>
        </a:ln>
        <a:effectLst>
          <a:outerShdw blurRad="50800" dist="38100" dir="2700000" algn="tl" rotWithShape="0">
            <a:prstClr val="black">
              <a:alpha val="40000"/>
            </a:prstClr>
          </a:out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400" b="1">
              <a:solidFill>
                <a:schemeClr val="lt1"/>
              </a:solidFill>
              <a:latin typeface="+mn-lt"/>
              <a:ea typeface="+mn-ea"/>
              <a:cs typeface="+mn-cs"/>
            </a:rPr>
            <a:t>End of Step 1</a:t>
          </a:r>
        </a:p>
      </xdr:txBody>
    </xdr:sp>
    <xdr:clientData/>
  </xdr:twoCellAnchor>
  <xdr:twoCellAnchor>
    <xdr:from>
      <xdr:col>1</xdr:col>
      <xdr:colOff>2583180</xdr:colOff>
      <xdr:row>15</xdr:row>
      <xdr:rowOff>862920</xdr:rowOff>
    </xdr:from>
    <xdr:to>
      <xdr:col>1</xdr:col>
      <xdr:colOff>5181600</xdr:colOff>
      <xdr:row>15</xdr:row>
      <xdr:rowOff>1760220</xdr:rowOff>
    </xdr:to>
    <xdr:cxnSp macro="">
      <xdr:nvCxnSpPr>
        <xdr:cNvPr id="5" name="Elbow Connector 4"/>
        <xdr:cNvCxnSpPr>
          <a:stCxn id="2" idx="1"/>
        </xdr:cNvCxnSpPr>
      </xdr:nvCxnSpPr>
      <xdr:spPr>
        <a:xfrm rot="10800000" flipV="1">
          <a:off x="3192780" y="4467180"/>
          <a:ext cx="2598420" cy="897300"/>
        </a:xfrm>
        <a:prstGeom prst="bentConnector3">
          <a:avLst>
            <a:gd name="adj1" fmla="val 100147"/>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15240</xdr:colOff>
      <xdr:row>15</xdr:row>
      <xdr:rowOff>862920</xdr:rowOff>
    </xdr:from>
    <xdr:to>
      <xdr:col>3</xdr:col>
      <xdr:colOff>2575560</xdr:colOff>
      <xdr:row>16</xdr:row>
      <xdr:rowOff>0</xdr:rowOff>
    </xdr:to>
    <xdr:cxnSp macro="">
      <xdr:nvCxnSpPr>
        <xdr:cNvPr id="10" name="Elbow Connector 9"/>
        <xdr:cNvCxnSpPr>
          <a:stCxn id="2" idx="3"/>
        </xdr:cNvCxnSpPr>
      </xdr:nvCxnSpPr>
      <xdr:spPr>
        <a:xfrm>
          <a:off x="7932420" y="4467180"/>
          <a:ext cx="2560320" cy="904920"/>
        </a:xfrm>
        <a:prstGeom prst="bentConnector3">
          <a:avLst>
            <a:gd name="adj1" fmla="val 100000"/>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1048871</xdr:colOff>
      <xdr:row>15</xdr:row>
      <xdr:rowOff>0</xdr:rowOff>
    </xdr:from>
    <xdr:to>
      <xdr:col>2</xdr:col>
      <xdr:colOff>1052009</xdr:colOff>
      <xdr:row>15</xdr:row>
      <xdr:rowOff>502920</xdr:rowOff>
    </xdr:to>
    <xdr:cxnSp macro="">
      <xdr:nvCxnSpPr>
        <xdr:cNvPr id="23" name="Straight Arrow Connector 22"/>
        <xdr:cNvCxnSpPr>
          <a:endCxn id="2" idx="0"/>
        </xdr:cNvCxnSpPr>
      </xdr:nvCxnSpPr>
      <xdr:spPr>
        <a:xfrm>
          <a:off x="6858000" y="3523129"/>
          <a:ext cx="3138" cy="502920"/>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1541929</xdr:colOff>
      <xdr:row>18</xdr:row>
      <xdr:rowOff>8964</xdr:rowOff>
    </xdr:from>
    <xdr:to>
      <xdr:col>3</xdr:col>
      <xdr:colOff>3680329</xdr:colOff>
      <xdr:row>18</xdr:row>
      <xdr:rowOff>728965</xdr:rowOff>
    </xdr:to>
    <xdr:sp macro="[0]!Step2" textlink="">
      <xdr:nvSpPr>
        <xdr:cNvPr id="27" name="Rectangle 26"/>
        <xdr:cNvSpPr/>
      </xdr:nvSpPr>
      <xdr:spPr>
        <a:xfrm>
          <a:off x="9457764" y="10381129"/>
          <a:ext cx="2138400" cy="720001"/>
        </a:xfrm>
        <a:prstGeom prst="rect">
          <a:avLst/>
        </a:prstGeom>
        <a:solidFill>
          <a:schemeClr val="accent2"/>
        </a:solidFill>
        <a:ln>
          <a:noFill/>
        </a:ln>
        <a:effectLst>
          <a:outerShdw blurRad="50800" dist="38100" dir="2700000" algn="tl" rotWithShape="0">
            <a:prstClr val="black">
              <a:alpha val="40000"/>
            </a:prstClr>
          </a:out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400" b="1">
              <a:solidFill>
                <a:schemeClr val="lt1"/>
              </a:solidFill>
              <a:latin typeface="+mn-lt"/>
              <a:ea typeface="+mn-ea"/>
              <a:cs typeface="+mn-cs"/>
            </a:rPr>
            <a:t>End of Step 2</a:t>
          </a:r>
        </a:p>
      </xdr:txBody>
    </xdr:sp>
    <xdr:clientData/>
  </xdr:twoCellAnchor>
  <xdr:twoCellAnchor>
    <xdr:from>
      <xdr:col>3</xdr:col>
      <xdr:colOff>2608726</xdr:colOff>
      <xdr:row>17</xdr:row>
      <xdr:rowOff>8965</xdr:rowOff>
    </xdr:from>
    <xdr:to>
      <xdr:col>3</xdr:col>
      <xdr:colOff>2611126</xdr:colOff>
      <xdr:row>18</xdr:row>
      <xdr:rowOff>8964</xdr:rowOff>
    </xdr:to>
    <xdr:cxnSp macro="">
      <xdr:nvCxnSpPr>
        <xdr:cNvPr id="32" name="Straight Arrow Connector 31"/>
        <xdr:cNvCxnSpPr/>
      </xdr:nvCxnSpPr>
      <xdr:spPr>
        <a:xfrm>
          <a:off x="10524561" y="9923930"/>
          <a:ext cx="2400" cy="457199"/>
        </a:xfrm>
        <a:prstGeom prst="straightConnector1">
          <a:avLst/>
        </a:prstGeom>
        <a:ln w="28575">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2620091</xdr:colOff>
      <xdr:row>18</xdr:row>
      <xdr:rowOff>728965</xdr:rowOff>
    </xdr:from>
    <xdr:to>
      <xdr:col>3</xdr:col>
      <xdr:colOff>2620091</xdr:colOff>
      <xdr:row>20</xdr:row>
      <xdr:rowOff>17930</xdr:rowOff>
    </xdr:to>
    <xdr:cxnSp macro="">
      <xdr:nvCxnSpPr>
        <xdr:cNvPr id="34" name="Straight Arrow Connector 33"/>
        <xdr:cNvCxnSpPr/>
      </xdr:nvCxnSpPr>
      <xdr:spPr>
        <a:xfrm>
          <a:off x="10535926" y="11101130"/>
          <a:ext cx="0" cy="552988"/>
        </a:xfrm>
        <a:prstGeom prst="straightConnector1">
          <a:avLst/>
        </a:prstGeom>
        <a:ln w="28575">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1531972</xdr:colOff>
      <xdr:row>18</xdr:row>
      <xdr:rowOff>4983</xdr:rowOff>
    </xdr:from>
    <xdr:to>
      <xdr:col>1</xdr:col>
      <xdr:colOff>3672345</xdr:colOff>
      <xdr:row>18</xdr:row>
      <xdr:rowOff>724983</xdr:rowOff>
    </xdr:to>
    <xdr:sp macro="[0]!ValidationSaveAC" textlink="">
      <xdr:nvSpPr>
        <xdr:cNvPr id="9" name="Rectangle 8"/>
        <xdr:cNvSpPr/>
      </xdr:nvSpPr>
      <xdr:spPr>
        <a:xfrm>
          <a:off x="2141572" y="10377148"/>
          <a:ext cx="2140373" cy="720000"/>
        </a:xfrm>
        <a:prstGeom prst="rect">
          <a:avLst/>
        </a:prstGeom>
        <a:solidFill>
          <a:schemeClr val="accent6"/>
        </a:solidFill>
        <a:ln>
          <a:noFill/>
        </a:ln>
        <a:effectLst>
          <a:outerShdw blurRad="50800" dist="38100" dir="2700000" algn="tl" rotWithShape="0">
            <a:prstClr val="black">
              <a:alpha val="40000"/>
            </a:prstClr>
          </a:out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400" b="1">
              <a:solidFill>
                <a:schemeClr val="lt1"/>
              </a:solidFill>
              <a:latin typeface="+mn-lt"/>
              <a:ea typeface="+mn-ea"/>
              <a:cs typeface="+mn-cs"/>
            </a:rPr>
            <a:t>Validation and Export</a:t>
          </a:r>
        </a:p>
      </xdr:txBody>
    </xdr:sp>
    <xdr:clientData/>
  </xdr:twoCellAnchor>
  <xdr:twoCellAnchor>
    <xdr:from>
      <xdr:col>3</xdr:col>
      <xdr:colOff>1541928</xdr:colOff>
      <xdr:row>21</xdr:row>
      <xdr:rowOff>351115</xdr:rowOff>
    </xdr:from>
    <xdr:to>
      <xdr:col>3</xdr:col>
      <xdr:colOff>3682301</xdr:colOff>
      <xdr:row>22</xdr:row>
      <xdr:rowOff>461515</xdr:rowOff>
    </xdr:to>
    <xdr:sp macro="[0]!ValidationSaveLS" textlink="">
      <xdr:nvSpPr>
        <xdr:cNvPr id="11" name="Rectangle 10"/>
        <xdr:cNvSpPr/>
      </xdr:nvSpPr>
      <xdr:spPr>
        <a:xfrm>
          <a:off x="9457763" y="16182786"/>
          <a:ext cx="2140373" cy="720000"/>
        </a:xfrm>
        <a:prstGeom prst="rect">
          <a:avLst/>
        </a:prstGeom>
        <a:solidFill>
          <a:schemeClr val="accent6"/>
        </a:solidFill>
        <a:ln>
          <a:noFill/>
        </a:ln>
        <a:effectLst>
          <a:outerShdw blurRad="50800" dist="38100" dir="2700000" algn="tl" rotWithShape="0">
            <a:prstClr val="black">
              <a:alpha val="40000"/>
            </a:prstClr>
          </a:out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400" b="1">
              <a:solidFill>
                <a:schemeClr val="lt1"/>
              </a:solidFill>
              <a:latin typeface="+mn-lt"/>
              <a:ea typeface="+mn-ea"/>
              <a:cs typeface="+mn-cs"/>
            </a:rPr>
            <a:t>Validation and Export</a:t>
          </a:r>
        </a:p>
      </xdr:txBody>
    </xdr:sp>
    <xdr:clientData/>
  </xdr:twoCellAnchor>
  <xdr:twoCellAnchor>
    <xdr:from>
      <xdr:col>1</xdr:col>
      <xdr:colOff>2608731</xdr:colOff>
      <xdr:row>17</xdr:row>
      <xdr:rowOff>0</xdr:rowOff>
    </xdr:from>
    <xdr:to>
      <xdr:col>1</xdr:col>
      <xdr:colOff>2611121</xdr:colOff>
      <xdr:row>18</xdr:row>
      <xdr:rowOff>13948</xdr:rowOff>
    </xdr:to>
    <xdr:cxnSp macro="">
      <xdr:nvCxnSpPr>
        <xdr:cNvPr id="14" name="Straight Arrow Connector 13"/>
        <xdr:cNvCxnSpPr/>
      </xdr:nvCxnSpPr>
      <xdr:spPr>
        <a:xfrm>
          <a:off x="3218331" y="10183906"/>
          <a:ext cx="2390" cy="471148"/>
        </a:xfrm>
        <a:prstGeom prst="straightConnector1">
          <a:avLst/>
        </a:prstGeom>
        <a:ln w="28575">
          <a:solidFill>
            <a:schemeClr val="accent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2611126</xdr:colOff>
      <xdr:row>20</xdr:row>
      <xdr:rowOff>4186518</xdr:rowOff>
    </xdr:from>
    <xdr:to>
      <xdr:col>3</xdr:col>
      <xdr:colOff>2611126</xdr:colOff>
      <xdr:row>21</xdr:row>
      <xdr:rowOff>367552</xdr:rowOff>
    </xdr:to>
    <xdr:cxnSp macro="">
      <xdr:nvCxnSpPr>
        <xdr:cNvPr id="24" name="Straight Arrow Connector 23"/>
        <xdr:cNvCxnSpPr/>
      </xdr:nvCxnSpPr>
      <xdr:spPr>
        <a:xfrm flipH="1">
          <a:off x="10526961" y="15822706"/>
          <a:ext cx="0" cy="376517"/>
        </a:xfrm>
        <a:prstGeom prst="straightConnector1">
          <a:avLst/>
        </a:prstGeom>
        <a:ln w="28575">
          <a:solidFill>
            <a:schemeClr val="accent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8450</xdr:colOff>
      <xdr:row>0</xdr:row>
      <xdr:rowOff>90551</xdr:rowOff>
    </xdr:from>
    <xdr:to>
      <xdr:col>8</xdr:col>
      <xdr:colOff>519977</xdr:colOff>
      <xdr:row>1</xdr:row>
      <xdr:rowOff>213878</xdr:rowOff>
    </xdr:to>
    <xdr:sp macro="[0]!AddBE" textlink="">
      <xdr:nvSpPr>
        <xdr:cNvPr id="2" name="Rectangle 1"/>
        <xdr:cNvSpPr/>
      </xdr:nvSpPr>
      <xdr:spPr>
        <a:xfrm>
          <a:off x="8390450" y="90551"/>
          <a:ext cx="1800000" cy="421200"/>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ysClr val="windowText" lastClr="000000"/>
              </a:solidFill>
            </a:rPr>
            <a:t>Add </a:t>
          </a:r>
          <a:r>
            <a:rPr lang="en-GB" sz="1050" b="1" baseline="0">
              <a:solidFill>
                <a:sysClr val="windowText" lastClr="000000"/>
              </a:solidFill>
            </a:rPr>
            <a:t>beneficiary (BE)</a:t>
          </a:r>
          <a:endParaRPr lang="en-GB" sz="1050" b="1">
            <a:solidFill>
              <a:sysClr val="windowText" lastClr="000000"/>
            </a:solidFill>
          </a:endParaRPr>
        </a:p>
      </xdr:txBody>
    </xdr:sp>
    <xdr:clientData/>
  </xdr:twoCellAnchor>
  <xdr:oneCellAnchor>
    <xdr:from>
      <xdr:col>8</xdr:col>
      <xdr:colOff>775855</xdr:colOff>
      <xdr:row>0</xdr:row>
      <xdr:rowOff>90551</xdr:rowOff>
    </xdr:from>
    <xdr:ext cx="1800000" cy="421200"/>
    <xdr:sp macro="[0]!AddAP" textlink="">
      <xdr:nvSpPr>
        <xdr:cNvPr id="6" name="Rectangle 5"/>
        <xdr:cNvSpPr/>
      </xdr:nvSpPr>
      <xdr:spPr>
        <a:xfrm>
          <a:off x="10446328" y="90551"/>
          <a:ext cx="1800000" cy="421200"/>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ctr"/>
          <a:r>
            <a:rPr lang="en-GB" sz="1050" b="1">
              <a:solidFill>
                <a:sysClr val="windowText" lastClr="000000"/>
              </a:solidFill>
            </a:rPr>
            <a:t>Add associated partner (AP)</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3</xdr:col>
      <xdr:colOff>99646</xdr:colOff>
      <xdr:row>0</xdr:row>
      <xdr:rowOff>40611</xdr:rowOff>
    </xdr:from>
    <xdr:to>
      <xdr:col>5</xdr:col>
      <xdr:colOff>427893</xdr:colOff>
      <xdr:row>1</xdr:row>
      <xdr:rowOff>140675</xdr:rowOff>
    </xdr:to>
    <xdr:sp macro="[0]!AddWP" textlink="">
      <xdr:nvSpPr>
        <xdr:cNvPr id="2" name="Rectangle 1"/>
        <xdr:cNvSpPr/>
      </xdr:nvSpPr>
      <xdr:spPr>
        <a:xfrm>
          <a:off x="7362092" y="40611"/>
          <a:ext cx="1670539" cy="369695"/>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rPr>
            <a:t>Add work package (</a:t>
          </a:r>
          <a:r>
            <a:rPr lang="en-GB" sz="1100" b="1" baseline="0">
              <a:solidFill>
                <a:sysClr val="windowText" lastClr="000000"/>
              </a:solidFill>
            </a:rPr>
            <a:t>WP)</a:t>
          </a:r>
          <a:endParaRPr lang="en-GB" sz="1100" b="1">
            <a:solidFill>
              <a:sysClr val="windowText" lastClr="000000"/>
            </a:solidFill>
          </a:endParaRPr>
        </a:p>
      </xdr:txBody>
    </xdr:sp>
    <xdr:clientData/>
  </xdr:twoCellAnchor>
  <xdr:twoCellAnchor>
    <xdr:from>
      <xdr:col>5</xdr:col>
      <xdr:colOff>527122</xdr:colOff>
      <xdr:row>0</xdr:row>
      <xdr:rowOff>40611</xdr:rowOff>
    </xdr:from>
    <xdr:to>
      <xdr:col>6</xdr:col>
      <xdr:colOff>526337</xdr:colOff>
      <xdr:row>1</xdr:row>
      <xdr:rowOff>140675</xdr:rowOff>
    </xdr:to>
    <xdr:sp macro="[0]!DelAllWP" textlink="">
      <xdr:nvSpPr>
        <xdr:cNvPr id="3" name="Rectangle 2"/>
        <xdr:cNvSpPr/>
      </xdr:nvSpPr>
      <xdr:spPr>
        <a:xfrm>
          <a:off x="9131860" y="40611"/>
          <a:ext cx="1083600" cy="369695"/>
        </a:xfrm>
        <a:prstGeom prst="rect">
          <a:avLst/>
        </a:prstGeom>
        <a:solidFill>
          <a:schemeClr val="tx1">
            <a:lumMod val="50000"/>
            <a:lumOff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rPr>
            <a:t>Delete</a:t>
          </a:r>
          <a:r>
            <a:rPr lang="en-GB" sz="1100" b="1" baseline="0">
              <a:solidFill>
                <a:schemeClr val="bg1"/>
              </a:solidFill>
            </a:rPr>
            <a:t> all WP</a:t>
          </a:r>
          <a:endParaRPr lang="en-GB" sz="1100" b="1">
            <a:solidFill>
              <a:schemeClr val="bg1"/>
            </a:solidFill>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7</xdr:col>
      <xdr:colOff>240145</xdr:colOff>
      <xdr:row>0</xdr:row>
      <xdr:rowOff>107708</xdr:rowOff>
    </xdr:from>
    <xdr:ext cx="2159000" cy="468077"/>
    <xdr:sp macro="[0]!Import" textlink="">
      <xdr:nvSpPr>
        <xdr:cNvPr id="2" name="Rectangle 1"/>
        <xdr:cNvSpPr/>
      </xdr:nvSpPr>
      <xdr:spPr>
        <a:xfrm>
          <a:off x="10146145" y="107708"/>
          <a:ext cx="2159000" cy="468077"/>
        </a:xfrm>
        <a:prstGeom prst="rect">
          <a:avLst/>
        </a:prstGeom>
        <a:solidFill>
          <a:srgbClr val="FFE7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ctr"/>
          <a:r>
            <a:rPr lang="en-GB" sz="1200" b="1">
              <a:solidFill>
                <a:sysClr val="windowText" lastClr="000000"/>
              </a:solidFill>
            </a:rPr>
            <a:t>Import list of beneficiaries (BE) and affiliated entities (AE)</a:t>
          </a:r>
        </a:p>
      </xdr:txBody>
    </xdr:sp>
    <xdr:clientData/>
  </xdr:one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7620</xdr:colOff>
          <xdr:row>5</xdr:row>
          <xdr:rowOff>0</xdr:rowOff>
        </xdr:from>
        <xdr:to>
          <xdr:col>8</xdr:col>
          <xdr:colOff>678180</xdr:colOff>
          <xdr:row>5</xdr:row>
          <xdr:rowOff>167640</xdr:rowOff>
        </xdr:to>
        <xdr:sp macro="" textlink="">
          <xdr:nvSpPr>
            <xdr:cNvPr id="11265" name="Button 1" hidden="1">
              <a:extLst>
                <a:ext uri="{63B3BB69-23CF-44E3-9099-C40C66FF867C}">
                  <a14:compatExt spid="_x0000_s11265"/>
                </a:ext>
              </a:extLst>
            </xdr:cNvPr>
            <xdr:cNvSpPr/>
          </xdr:nvSpPr>
          <xdr:spPr bwMode="auto">
            <a:xfrm>
              <a:off x="0" y="0"/>
              <a:ext cx="0" cy="0"/>
            </a:xfrm>
            <a:prstGeom prst="rect">
              <a:avLst/>
            </a:prstGeom>
            <a:noFill/>
            <a:ln w="9525">
              <a:miter lim="800000"/>
              <a:headEnd/>
              <a:tailEnd/>
            </a:ln>
          </xdr:spPr>
          <xdr:txBody>
            <a:bodyPr vertOverflow="clip" wrap="square" lIns="0" tIns="0" rIns="0" bIns="0" anchor="ctr" upright="1"/>
            <a:lstStyle/>
            <a:p>
              <a:pPr algn="ctr" rtl="0">
                <a:defRPr sz="1000"/>
              </a:pPr>
              <a:r>
                <a:rPr lang="en-GB" sz="1100" b="0" i="0" u="none" strike="noStrike" baseline="0">
                  <a:solidFill>
                    <a:srgbClr val="000000"/>
                  </a:solidFill>
                  <a:latin typeface="Calibri"/>
                  <a:cs typeface="Calibri"/>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0</xdr:colOff>
          <xdr:row>5</xdr:row>
          <xdr:rowOff>0</xdr:rowOff>
        </xdr:from>
        <xdr:to>
          <xdr:col>9</xdr:col>
          <xdr:colOff>0</xdr:colOff>
          <xdr:row>6</xdr:row>
          <xdr:rowOff>0</xdr:rowOff>
        </xdr:to>
        <xdr:sp macro="" textlink="">
          <xdr:nvSpPr>
            <xdr:cNvPr id="11266" name="Button 2" hidden="1">
              <a:extLst>
                <a:ext uri="{63B3BB69-23CF-44E3-9099-C40C66FF867C}">
                  <a14:compatExt spid="_x0000_s11266"/>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GB" sz="1100" b="0" i="0" u="none" strike="noStrike" baseline="0">
                  <a:solidFill>
                    <a:srgbClr val="000000"/>
                  </a:solidFill>
                  <a:latin typeface="Calibri"/>
                  <a:cs typeface="Calibri"/>
                </a:rPr>
                <a:t>Add a line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0</xdr:colOff>
          <xdr:row>11</xdr:row>
          <xdr:rowOff>0</xdr:rowOff>
        </xdr:from>
        <xdr:to>
          <xdr:col>9</xdr:col>
          <xdr:colOff>0</xdr:colOff>
          <xdr:row>12</xdr:row>
          <xdr:rowOff>0</xdr:rowOff>
        </xdr:to>
        <xdr:sp macro="" textlink="">
          <xdr:nvSpPr>
            <xdr:cNvPr id="11267" name="Button 3" hidden="1">
              <a:extLst>
                <a:ext uri="{63B3BB69-23CF-44E3-9099-C40C66FF867C}">
                  <a14:compatExt spid="_x0000_s11267"/>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GB" sz="1100" b="0" i="0" u="none" strike="noStrike" baseline="0">
                  <a:solidFill>
                    <a:srgbClr val="000000"/>
                  </a:solidFill>
                  <a:latin typeface="Calibri"/>
                  <a:cs typeface="Calibri"/>
                </a:rPr>
                <a:t>Add a line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0</xdr:colOff>
          <xdr:row>17</xdr:row>
          <xdr:rowOff>0</xdr:rowOff>
        </xdr:from>
        <xdr:to>
          <xdr:col>9</xdr:col>
          <xdr:colOff>0</xdr:colOff>
          <xdr:row>18</xdr:row>
          <xdr:rowOff>0</xdr:rowOff>
        </xdr:to>
        <xdr:sp macro="" textlink="">
          <xdr:nvSpPr>
            <xdr:cNvPr id="11268" name="Button 4" hidden="1">
              <a:extLst>
                <a:ext uri="{63B3BB69-23CF-44E3-9099-C40C66FF867C}">
                  <a14:compatExt spid="_x0000_s11268"/>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GB" sz="1100" b="0" i="0" u="none" strike="noStrike" baseline="0">
                  <a:solidFill>
                    <a:srgbClr val="000000"/>
                  </a:solidFill>
                  <a:latin typeface="Calibri"/>
                  <a:cs typeface="Calibri"/>
                </a:rPr>
                <a:t>Add a line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0</xdr:colOff>
          <xdr:row>25</xdr:row>
          <xdr:rowOff>0</xdr:rowOff>
        </xdr:from>
        <xdr:to>
          <xdr:col>9</xdr:col>
          <xdr:colOff>0</xdr:colOff>
          <xdr:row>26</xdr:row>
          <xdr:rowOff>0</xdr:rowOff>
        </xdr:to>
        <xdr:sp macro="" textlink="">
          <xdr:nvSpPr>
            <xdr:cNvPr id="11269" name="Button 5" hidden="1">
              <a:extLst>
                <a:ext uri="{63B3BB69-23CF-44E3-9099-C40C66FF867C}">
                  <a14:compatExt spid="_x0000_s11269"/>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GB" sz="1100" b="0" i="0" u="none" strike="noStrike" baseline="0">
                  <a:solidFill>
                    <a:srgbClr val="000000"/>
                  </a:solidFill>
                  <a:latin typeface="Calibri"/>
                  <a:cs typeface="Calibri"/>
                </a:rPr>
                <a:t>Add a line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0</xdr:colOff>
          <xdr:row>32</xdr:row>
          <xdr:rowOff>0</xdr:rowOff>
        </xdr:from>
        <xdr:to>
          <xdr:col>9</xdr:col>
          <xdr:colOff>0</xdr:colOff>
          <xdr:row>33</xdr:row>
          <xdr:rowOff>0</xdr:rowOff>
        </xdr:to>
        <xdr:sp macro="" textlink="">
          <xdr:nvSpPr>
            <xdr:cNvPr id="11270" name="Button 6" hidden="1">
              <a:extLst>
                <a:ext uri="{63B3BB69-23CF-44E3-9099-C40C66FF867C}">
                  <a14:compatExt spid="_x0000_s1127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GB" sz="1100" b="0" i="0" u="none" strike="noStrike" baseline="0">
                  <a:solidFill>
                    <a:srgbClr val="000000"/>
                  </a:solidFill>
                  <a:latin typeface="Calibri"/>
                  <a:cs typeface="Calibri"/>
                </a:rPr>
                <a:t>Add a line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0</xdr:colOff>
          <xdr:row>40</xdr:row>
          <xdr:rowOff>0</xdr:rowOff>
        </xdr:from>
        <xdr:to>
          <xdr:col>9</xdr:col>
          <xdr:colOff>0</xdr:colOff>
          <xdr:row>40</xdr:row>
          <xdr:rowOff>175260</xdr:rowOff>
        </xdr:to>
        <xdr:sp macro="" textlink="">
          <xdr:nvSpPr>
            <xdr:cNvPr id="11271" name="Button 7" hidden="1">
              <a:extLst>
                <a:ext uri="{63B3BB69-23CF-44E3-9099-C40C66FF867C}">
                  <a14:compatExt spid="_x0000_s11271"/>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GB" sz="1100" b="0" i="0" u="none" strike="noStrike" baseline="0">
                  <a:solidFill>
                    <a:srgbClr val="000000"/>
                  </a:solidFill>
                  <a:latin typeface="Calibri"/>
                  <a:cs typeface="Calibri"/>
                </a:rPr>
                <a:t>Add a line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0</xdr:colOff>
          <xdr:row>46</xdr:row>
          <xdr:rowOff>0</xdr:rowOff>
        </xdr:from>
        <xdr:to>
          <xdr:col>9</xdr:col>
          <xdr:colOff>0</xdr:colOff>
          <xdr:row>47</xdr:row>
          <xdr:rowOff>0</xdr:rowOff>
        </xdr:to>
        <xdr:sp macro="" textlink="">
          <xdr:nvSpPr>
            <xdr:cNvPr id="11272" name="Button 8" hidden="1">
              <a:extLst>
                <a:ext uri="{63B3BB69-23CF-44E3-9099-C40C66FF867C}">
                  <a14:compatExt spid="_x0000_s11272"/>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GB" sz="1100" b="0" i="0" u="none" strike="noStrike" baseline="0">
                  <a:solidFill>
                    <a:srgbClr val="000000"/>
                  </a:solidFill>
                  <a:latin typeface="Calibri"/>
                  <a:cs typeface="Calibri"/>
                </a:rPr>
                <a:t>Add a line</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FIS-EDF-proposals@ec.europa.eu" TargetMode="Externa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5.xml"/><Relationship Id="rId1" Type="http://schemas.openxmlformats.org/officeDocument/2006/relationships/printerSettings" Target="../printerSettings/printerSettings9.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6">
    <tabColor rgb="FFFFFF00"/>
    <pageSetUpPr fitToPage="1"/>
  </sheetPr>
  <dimension ref="A1:D31"/>
  <sheetViews>
    <sheetView showGridLines="0" tabSelected="1" zoomScale="85" zoomScaleNormal="85" workbookViewId="0">
      <pane ySplit="1" topLeftCell="A2" activePane="bottomLeft" state="frozen"/>
      <selection sqref="A1:F1"/>
      <selection pane="bottomLeft" activeCell="B3" sqref="B3:D3"/>
    </sheetView>
  </sheetViews>
  <sheetFormatPr defaultRowHeight="18" x14ac:dyDescent="0.3"/>
  <cols>
    <col min="2" max="2" width="75.77734375" style="132" customWidth="1"/>
    <col min="3" max="3" width="30.77734375" customWidth="1"/>
    <col min="4" max="4" width="75.77734375" customWidth="1"/>
  </cols>
  <sheetData>
    <row r="1" spans="1:4" s="145" customFormat="1" ht="31.2" x14ac:dyDescent="0.3">
      <c r="A1" s="153" t="s">
        <v>254</v>
      </c>
      <c r="B1" s="207" t="s">
        <v>241</v>
      </c>
      <c r="C1" s="207"/>
      <c r="D1" s="207"/>
    </row>
    <row r="2" spans="1:4" ht="7.2" customHeight="1" thickBot="1" x14ac:dyDescent="0.35"/>
    <row r="3" spans="1:4" ht="54" customHeight="1" thickBot="1" x14ac:dyDescent="0.35">
      <c r="B3" s="209" t="s">
        <v>297</v>
      </c>
      <c r="C3" s="210"/>
      <c r="D3" s="211"/>
    </row>
    <row r="4" spans="1:4" ht="10.199999999999999" customHeight="1" x14ac:dyDescent="0.3">
      <c r="B4" s="342"/>
      <c r="C4" s="342"/>
      <c r="D4" s="342"/>
    </row>
    <row r="5" spans="1:4" ht="25.8" customHeight="1" x14ac:dyDescent="0.3">
      <c r="B5" s="344" t="s">
        <v>311</v>
      </c>
      <c r="C5" s="344"/>
      <c r="D5" s="343" t="s">
        <v>310</v>
      </c>
    </row>
    <row r="6" spans="1:4" ht="7.8" customHeight="1" x14ac:dyDescent="0.3">
      <c r="B6" s="131"/>
    </row>
    <row r="7" spans="1:4" ht="75.599999999999994" customHeight="1" x14ac:dyDescent="0.3">
      <c r="B7" s="208" t="s">
        <v>284</v>
      </c>
      <c r="C7" s="208"/>
      <c r="D7" s="208"/>
    </row>
    <row r="8" spans="1:4" ht="18.600000000000001" customHeight="1" x14ac:dyDescent="0.3">
      <c r="B8" s="208" t="s">
        <v>231</v>
      </c>
      <c r="C8" s="208"/>
      <c r="D8" s="208"/>
    </row>
    <row r="9" spans="1:4" ht="72" customHeight="1" x14ac:dyDescent="0.3">
      <c r="B9" s="208" t="s">
        <v>301</v>
      </c>
      <c r="C9" s="208"/>
      <c r="D9" s="208"/>
    </row>
    <row r="10" spans="1:4" ht="6" customHeight="1" x14ac:dyDescent="0.3">
      <c r="B10" s="158"/>
      <c r="C10" s="158"/>
      <c r="D10" s="158"/>
    </row>
    <row r="11" spans="1:4" ht="29.4" customHeight="1" x14ac:dyDescent="0.3">
      <c r="B11" s="213" t="s">
        <v>265</v>
      </c>
      <c r="C11" s="213"/>
      <c r="D11" s="213"/>
    </row>
    <row r="12" spans="1:4" ht="13.8" customHeight="1" x14ac:dyDescent="0.3">
      <c r="B12" s="157"/>
      <c r="C12" s="157"/>
      <c r="D12" s="157"/>
    </row>
    <row r="13" spans="1:4" ht="18.600000000000001" customHeight="1" x14ac:dyDescent="0.3">
      <c r="B13" s="212" t="s">
        <v>285</v>
      </c>
      <c r="C13" s="212"/>
      <c r="D13" s="212"/>
    </row>
    <row r="14" spans="1:4" ht="10.199999999999999" customHeight="1" thickBot="1" x14ac:dyDescent="0.35">
      <c r="B14" s="131"/>
    </row>
    <row r="15" spans="1:4" ht="45" customHeight="1" thickBot="1" x14ac:dyDescent="0.35">
      <c r="B15" s="204" t="s">
        <v>289</v>
      </c>
      <c r="C15" s="205"/>
      <c r="D15" s="206"/>
    </row>
    <row r="16" spans="1:4" ht="139.19999999999999" customHeight="1" thickBot="1" x14ac:dyDescent="0.35">
      <c r="B16" s="194" t="s">
        <v>302</v>
      </c>
      <c r="C16" s="154"/>
      <c r="D16" s="194" t="s">
        <v>303</v>
      </c>
    </row>
    <row r="17" spans="2:4" ht="278.39999999999998" customHeight="1" thickBot="1" x14ac:dyDescent="0.35">
      <c r="B17" s="192" t="s">
        <v>298</v>
      </c>
      <c r="D17" s="155" t="s">
        <v>304</v>
      </c>
    </row>
    <row r="18" spans="2:4" ht="36" customHeight="1" x14ac:dyDescent="0.3">
      <c r="B18" s="154"/>
      <c r="D18" s="154"/>
    </row>
    <row r="19" spans="2:4" ht="57.6" customHeight="1" x14ac:dyDescent="0.3"/>
    <row r="20" spans="2:4" ht="41.4" customHeight="1" thickBot="1" x14ac:dyDescent="0.35">
      <c r="B20" s="175"/>
    </row>
    <row r="21" spans="2:4" ht="330.6" customHeight="1" thickBot="1" x14ac:dyDescent="0.35">
      <c r="B21" s="203" t="s">
        <v>291</v>
      </c>
      <c r="D21" s="193" t="s">
        <v>299</v>
      </c>
    </row>
    <row r="22" spans="2:4" ht="48" customHeight="1" x14ac:dyDescent="0.3">
      <c r="B22" s="203"/>
    </row>
    <row r="23" spans="2:4" ht="58.8" customHeight="1" x14ac:dyDescent="0.3">
      <c r="B23" s="175"/>
      <c r="C23" s="175"/>
    </row>
    <row r="24" spans="2:4" ht="90" x14ac:dyDescent="0.3">
      <c r="C24" s="175"/>
      <c r="D24" s="174" t="s">
        <v>228</v>
      </c>
    </row>
    <row r="25" spans="2:4" ht="90" customHeight="1" x14ac:dyDescent="0.3">
      <c r="B25" s="156"/>
      <c r="C25" s="156"/>
      <c r="D25" s="174" t="s">
        <v>283</v>
      </c>
    </row>
    <row r="26" spans="2:4" x14ac:dyDescent="0.3">
      <c r="C26" s="175"/>
      <c r="D26" s="156"/>
    </row>
    <row r="27" spans="2:4" ht="72" x14ac:dyDescent="0.3">
      <c r="C27" s="175"/>
      <c r="D27" s="174" t="s">
        <v>281</v>
      </c>
    </row>
    <row r="28" spans="2:4" ht="92.4" customHeight="1" x14ac:dyDescent="0.3">
      <c r="B28" s="156"/>
      <c r="C28" s="156"/>
      <c r="D28" s="174" t="s">
        <v>255</v>
      </c>
    </row>
    <row r="29" spans="2:4" x14ac:dyDescent="0.3">
      <c r="C29" s="175"/>
      <c r="D29" s="156"/>
    </row>
    <row r="30" spans="2:4" ht="36" x14ac:dyDescent="0.3">
      <c r="C30" s="175"/>
      <c r="D30" s="174" t="s">
        <v>232</v>
      </c>
    </row>
    <row r="31" spans="2:4" ht="72" x14ac:dyDescent="0.3">
      <c r="D31" s="174" t="s">
        <v>282</v>
      </c>
    </row>
  </sheetData>
  <sheetProtection algorithmName="SHA-512" hashValue="yHuBjKN1sIxx/WgN5UqfQ3Ph4xJx6jLwgYnUJh0CPe+llDhGZ1NZ+7cuWl6Vz//PVAdkZTMwtf5DMG9RBfeqLg==" saltValue="9m3Td9CpgyqIUMSFOaeCGA==" spinCount="100000" sheet="1" selectLockedCells="1"/>
  <mergeCells count="10">
    <mergeCell ref="B21:B22"/>
    <mergeCell ref="B15:D15"/>
    <mergeCell ref="B1:D1"/>
    <mergeCell ref="B7:D7"/>
    <mergeCell ref="B8:D8"/>
    <mergeCell ref="B3:D3"/>
    <mergeCell ref="B13:D13"/>
    <mergeCell ref="B9:D9"/>
    <mergeCell ref="B11:D11"/>
    <mergeCell ref="B5:C5"/>
  </mergeCells>
  <hyperlinks>
    <hyperlink ref="D5" r:id="rId1"/>
  </hyperlinks>
  <pageMargins left="0.70866141732283472" right="0.70866141732283472" top="0.74803149606299213" bottom="0.74803149606299213" header="0.31496062992125984" footer="0.31496062992125984"/>
  <pageSetup paperSize="9" scale="39" orientation="portrait" r:id="rId2"/>
  <headerFooter scaleWithDoc="0">
    <oddHeader>&amp;L&amp;F&amp;R&amp;A</oddHeader>
    <oddFooter>Page &amp;P</oddFooter>
  </headerFooter>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I61"/>
  <sheetViews>
    <sheetView zoomScaleNormal="100" workbookViewId="0">
      <pane ySplit="1" topLeftCell="A36" activePane="bottomLeft" state="frozen"/>
      <selection pane="bottomLeft" activeCell="G61" sqref="G61"/>
    </sheetView>
  </sheetViews>
  <sheetFormatPr defaultRowHeight="15" customHeight="1" x14ac:dyDescent="0.3"/>
  <cols>
    <col min="1" max="1" width="34.109375" style="18" customWidth="1"/>
    <col min="2" max="2" width="23.88671875" style="18" customWidth="1"/>
    <col min="3" max="3" width="26.33203125" style="18" customWidth="1"/>
    <col min="4" max="4" width="22.33203125" style="18" customWidth="1"/>
    <col min="5" max="5" width="18.6640625" style="18" bestFit="1" customWidth="1"/>
    <col min="6" max="6" width="29.6640625" style="18" customWidth="1"/>
    <col min="7" max="7" width="25.88671875" style="18" customWidth="1"/>
    <col min="8" max="8" width="10.21875" style="18" customWidth="1"/>
    <col min="9" max="9" width="11.5546875" style="18" customWidth="1"/>
    <col min="10" max="16384" width="8.88671875" style="18"/>
  </cols>
  <sheetData>
    <row r="1" spans="1:9" s="51" customFormat="1" ht="19.95" customHeight="1" thickBot="1" x14ac:dyDescent="0.35">
      <c r="A1" s="86" t="s">
        <v>214</v>
      </c>
      <c r="B1" s="87"/>
      <c r="C1" s="87"/>
      <c r="D1" s="87"/>
      <c r="E1" s="87"/>
      <c r="F1" s="87"/>
      <c r="G1" s="87"/>
    </row>
    <row r="2" spans="1:9" ht="19.95" customHeight="1" x14ac:dyDescent="0.3">
      <c r="A2" s="45" t="s">
        <v>211</v>
      </c>
      <c r="B2" s="261"/>
      <c r="C2" s="261"/>
      <c r="D2" s="271" t="s">
        <v>98</v>
      </c>
      <c r="E2" s="271"/>
      <c r="F2" s="272"/>
      <c r="G2" s="273"/>
    </row>
    <row r="3" spans="1:9" ht="15" customHeight="1" x14ac:dyDescent="0.3">
      <c r="A3" s="244" t="s">
        <v>131</v>
      </c>
      <c r="B3" s="245"/>
      <c r="C3" s="245"/>
      <c r="D3" s="245"/>
      <c r="E3" s="245"/>
      <c r="F3" s="245"/>
      <c r="G3" s="246"/>
    </row>
    <row r="4" spans="1:9" ht="15" customHeight="1" x14ac:dyDescent="0.3">
      <c r="A4" s="262" t="str">
        <f>"A.1 Employees (or equivalent) for " &amp;A2</f>
        <v>A.1 Employees (or equivalent) for Ref WP</v>
      </c>
      <c r="B4" s="263"/>
      <c r="C4" s="263"/>
      <c r="D4" s="263"/>
      <c r="E4" s="263"/>
      <c r="F4" s="263"/>
      <c r="G4" s="264"/>
    </row>
    <row r="5" spans="1:9" ht="30" customHeight="1" x14ac:dyDescent="0.3">
      <c r="A5" s="46" t="s">
        <v>132</v>
      </c>
      <c r="B5" s="47" t="s">
        <v>133</v>
      </c>
      <c r="C5" s="48" t="s">
        <v>134</v>
      </c>
      <c r="D5" s="48" t="s">
        <v>213</v>
      </c>
      <c r="E5" s="49" t="s">
        <v>135</v>
      </c>
      <c r="F5" s="49" t="s">
        <v>136</v>
      </c>
      <c r="G5" s="50" t="s">
        <v>137</v>
      </c>
    </row>
    <row r="6" spans="1:9" ht="15" customHeight="1" x14ac:dyDescent="0.3">
      <c r="A6" s="160"/>
      <c r="B6" s="118"/>
      <c r="C6" s="123"/>
      <c r="D6" s="124"/>
      <c r="E6" s="162">
        <f>IFERROR(C6/D6,0)</f>
        <v>0</v>
      </c>
      <c r="F6" s="125"/>
      <c r="G6" s="164">
        <f>+F6*E6</f>
        <v>0</v>
      </c>
      <c r="I6" s="51"/>
    </row>
    <row r="7" spans="1:9" ht="15" customHeight="1" x14ac:dyDescent="0.3">
      <c r="A7" s="74"/>
      <c r="B7" s="77"/>
      <c r="C7" s="78"/>
      <c r="D7" s="78"/>
      <c r="E7" s="163">
        <f>IFERROR(C7/D7,0)</f>
        <v>0</v>
      </c>
      <c r="F7" s="79"/>
      <c r="G7" s="165">
        <f>+F7*E7</f>
        <v>0</v>
      </c>
      <c r="I7" s="51"/>
    </row>
    <row r="8" spans="1:9" ht="15" customHeight="1" x14ac:dyDescent="0.3">
      <c r="A8" s="232" t="str">
        <f>"A.1 Total employees (or equivalent) for " &amp;A2</f>
        <v>A.1 Total employees (or equivalent) for Ref WP</v>
      </c>
      <c r="B8" s="233"/>
      <c r="C8" s="233"/>
      <c r="D8" s="233"/>
      <c r="E8" s="234"/>
      <c r="F8" s="52">
        <f>SUM(F6:F7)</f>
        <v>0</v>
      </c>
      <c r="G8" s="166">
        <f>SUMIF(G6:G7,"&lt;&gt;#DIV/0!")</f>
        <v>0</v>
      </c>
    </row>
    <row r="9" spans="1:9" ht="15" customHeight="1" x14ac:dyDescent="0.3">
      <c r="A9" s="53"/>
      <c r="B9" s="54"/>
      <c r="C9" s="54"/>
      <c r="D9" s="54"/>
      <c r="E9" s="55"/>
      <c r="F9" s="54"/>
      <c r="G9" s="56"/>
    </row>
    <row r="10" spans="1:9" ht="15" customHeight="1" x14ac:dyDescent="0.3">
      <c r="A10" s="265" t="str">
        <f>"A.2 Natural persons under direct contract and seconded persons for " &amp;A2</f>
        <v>A.2 Natural persons under direct contract and seconded persons for Ref WP</v>
      </c>
      <c r="B10" s="266"/>
      <c r="C10" s="266"/>
      <c r="D10" s="266"/>
      <c r="E10" s="266"/>
      <c r="F10" s="266"/>
      <c r="G10" s="267"/>
    </row>
    <row r="11" spans="1:9" ht="30" customHeight="1" x14ac:dyDescent="0.3">
      <c r="A11" s="57" t="s">
        <v>132</v>
      </c>
      <c r="B11" s="49" t="s">
        <v>139</v>
      </c>
      <c r="C11" s="48" t="s">
        <v>134</v>
      </c>
      <c r="D11" s="48" t="s">
        <v>213</v>
      </c>
      <c r="E11" s="49" t="s">
        <v>135</v>
      </c>
      <c r="F11" s="49" t="s">
        <v>140</v>
      </c>
      <c r="G11" s="50" t="s">
        <v>137</v>
      </c>
    </row>
    <row r="12" spans="1:9" ht="15" customHeight="1" x14ac:dyDescent="0.3">
      <c r="A12" s="161"/>
      <c r="B12" s="41"/>
      <c r="C12" s="119"/>
      <c r="D12" s="124"/>
      <c r="E12" s="162">
        <f>IFERROR(+C12/D12,0)</f>
        <v>0</v>
      </c>
      <c r="F12" s="125"/>
      <c r="G12" s="164">
        <f>+F12*E12</f>
        <v>0</v>
      </c>
    </row>
    <row r="13" spans="1:9" ht="15" customHeight="1" x14ac:dyDescent="0.3">
      <c r="A13" s="67"/>
      <c r="B13" s="75"/>
      <c r="C13" s="78"/>
      <c r="D13" s="78"/>
      <c r="E13" s="163">
        <f>IFERROR(+C13/D13,0)</f>
        <v>0</v>
      </c>
      <c r="F13" s="75"/>
      <c r="G13" s="165">
        <f>+F13*E13</f>
        <v>0</v>
      </c>
    </row>
    <row r="14" spans="1:9" ht="15" customHeight="1" x14ac:dyDescent="0.3">
      <c r="A14" s="232" t="str">
        <f>"A.2 Total natural persons under direct contract and seconded persons for " &amp;A2</f>
        <v>A.2 Total natural persons under direct contract and seconded persons for Ref WP</v>
      </c>
      <c r="B14" s="233"/>
      <c r="C14" s="233"/>
      <c r="D14" s="233"/>
      <c r="E14" s="234"/>
      <c r="F14" s="58">
        <f>SUM(F12:F13)</f>
        <v>0</v>
      </c>
      <c r="G14" s="166">
        <f>SUMIF(G12:G13,"&lt;&gt;#DIV/0!")</f>
        <v>0</v>
      </c>
    </row>
    <row r="15" spans="1:9" ht="15" customHeight="1" x14ac:dyDescent="0.3">
      <c r="A15" s="53"/>
      <c r="B15" s="59"/>
      <c r="C15" s="59"/>
      <c r="D15" s="59"/>
      <c r="E15" s="60"/>
      <c r="F15" s="59"/>
      <c r="G15" s="61"/>
    </row>
    <row r="16" spans="1:9" ht="15" customHeight="1" x14ac:dyDescent="0.3">
      <c r="A16" s="265" t="str">
        <f>"A.3 SME owners and natural person beneficiaries for " &amp;A2</f>
        <v>A.3 SME owners and natural person beneficiaries for Ref WP</v>
      </c>
      <c r="B16" s="266"/>
      <c r="C16" s="266"/>
      <c r="D16" s="266"/>
      <c r="E16" s="266"/>
      <c r="F16" s="266"/>
      <c r="G16" s="267"/>
    </row>
    <row r="17" spans="1:7" ht="30" customHeight="1" x14ac:dyDescent="0.3">
      <c r="A17" s="226" t="s">
        <v>132</v>
      </c>
      <c r="B17" s="226"/>
      <c r="C17" s="76" t="s">
        <v>215</v>
      </c>
      <c r="D17" s="48" t="s">
        <v>141</v>
      </c>
      <c r="E17" s="49" t="s">
        <v>142</v>
      </c>
      <c r="F17" s="49" t="s">
        <v>143</v>
      </c>
      <c r="G17" s="50" t="s">
        <v>137</v>
      </c>
    </row>
    <row r="18" spans="1:7" ht="15" customHeight="1" x14ac:dyDescent="0.3">
      <c r="A18" s="227"/>
      <c r="B18" s="227"/>
      <c r="C18" s="41"/>
      <c r="D18" s="89">
        <f>IF(C18="",0,VLOOKUP(C18,'Eligible countries'!$G$2:$H$29,2,0))</f>
        <v>0</v>
      </c>
      <c r="E18" s="63">
        <v>5080</v>
      </c>
      <c r="F18" s="125"/>
      <c r="G18" s="164">
        <f>+F18*E18*D18</f>
        <v>0</v>
      </c>
    </row>
    <row r="19" spans="1:7" ht="15" customHeight="1" x14ac:dyDescent="0.3">
      <c r="A19" s="228"/>
      <c r="B19" s="229"/>
      <c r="C19" s="80"/>
      <c r="D19" s="78"/>
      <c r="E19" s="63">
        <v>5080</v>
      </c>
      <c r="F19" s="75"/>
      <c r="G19" s="165">
        <f>+F19*E19*D19</f>
        <v>0</v>
      </c>
    </row>
    <row r="20" spans="1:7" ht="15" customHeight="1" x14ac:dyDescent="0.3">
      <c r="A20" s="268" t="str">
        <f>"A.3 Total SME owners and natural person beneficiaries for " &amp;A2</f>
        <v>A.3 Total SME owners and natural person beneficiaries for Ref WP</v>
      </c>
      <c r="B20" s="269"/>
      <c r="C20" s="269"/>
      <c r="D20" s="269"/>
      <c r="E20" s="270"/>
      <c r="F20" s="58">
        <f>SUM(F18:F19)</f>
        <v>0</v>
      </c>
      <c r="G20" s="166">
        <f>SUM(G18:G19)</f>
        <v>0</v>
      </c>
    </row>
    <row r="21" spans="1:7" ht="15" customHeight="1" x14ac:dyDescent="0.3">
      <c r="A21" s="62"/>
      <c r="B21" s="54"/>
      <c r="C21" s="54"/>
      <c r="D21" s="54"/>
      <c r="E21" s="64"/>
      <c r="F21" s="54"/>
      <c r="G21" s="65"/>
    </row>
    <row r="22" spans="1:7" ht="15" customHeight="1" thickBot="1" x14ac:dyDescent="0.35">
      <c r="A22" s="230" t="str">
        <f>"A. TOTAL DIRECT PERSONNEL COSTS FOR " &amp;A2</f>
        <v>A. TOTAL DIRECT PERSONNEL COSTS FOR Ref WP</v>
      </c>
      <c r="B22" s="231"/>
      <c r="C22" s="231"/>
      <c r="D22" s="231"/>
      <c r="E22" s="231"/>
      <c r="F22" s="231"/>
      <c r="G22" s="167">
        <f>+G14+G8+G20</f>
        <v>0</v>
      </c>
    </row>
    <row r="23" spans="1:7" ht="15" customHeight="1" thickTop="1" x14ac:dyDescent="0.3">
      <c r="A23" s="53"/>
      <c r="B23" s="54"/>
      <c r="C23" s="54"/>
      <c r="D23" s="54"/>
      <c r="E23" s="54"/>
      <c r="F23" s="54"/>
      <c r="G23" s="66"/>
    </row>
    <row r="24" spans="1:7" ht="15" customHeight="1" x14ac:dyDescent="0.3">
      <c r="A24" s="244" t="s">
        <v>144</v>
      </c>
      <c r="B24" s="245"/>
      <c r="C24" s="245"/>
      <c r="D24" s="245"/>
      <c r="E24" s="245"/>
      <c r="F24" s="245"/>
      <c r="G24" s="246"/>
    </row>
    <row r="25" spans="1:7" ht="30" customHeight="1" x14ac:dyDescent="0.3">
      <c r="A25" s="257" t="s">
        <v>145</v>
      </c>
      <c r="B25" s="258"/>
      <c r="C25" s="48" t="s">
        <v>146</v>
      </c>
      <c r="D25" s="47" t="s">
        <v>257</v>
      </c>
      <c r="E25" s="15" t="s">
        <v>147</v>
      </c>
      <c r="F25" s="48" t="s">
        <v>148</v>
      </c>
      <c r="G25" s="68" t="s">
        <v>149</v>
      </c>
    </row>
    <row r="26" spans="1:7" ht="15" customHeight="1" x14ac:dyDescent="0.3">
      <c r="A26" s="250"/>
      <c r="B26" s="227"/>
      <c r="C26" s="125"/>
      <c r="D26" s="126"/>
      <c r="E26" s="119"/>
      <c r="F26" s="120"/>
      <c r="G26" s="165">
        <f>C26*D26*(E26+F26)</f>
        <v>0</v>
      </c>
    </row>
    <row r="27" spans="1:7" ht="15" customHeight="1" x14ac:dyDescent="0.3">
      <c r="A27" s="257"/>
      <c r="B27" s="258"/>
      <c r="C27" s="81"/>
      <c r="D27" s="77"/>
      <c r="E27" s="78"/>
      <c r="F27" s="78"/>
      <c r="G27" s="165">
        <f>C27*D27*(E27+F27)</f>
        <v>0</v>
      </c>
    </row>
    <row r="28" spans="1:7" ht="15" customHeight="1" x14ac:dyDescent="0.3">
      <c r="A28" s="69"/>
      <c r="B28" s="70"/>
      <c r="C28" s="70"/>
      <c r="D28" s="70"/>
      <c r="E28" s="70"/>
      <c r="F28" s="70"/>
      <c r="G28" s="71"/>
    </row>
    <row r="29" spans="1:7" ht="15" customHeight="1" thickBot="1" x14ac:dyDescent="0.35">
      <c r="A29" s="251" t="str">
        <f>"B. TOTAL TRAVEL AND SUBSISTENCE COSTS FOR " &amp;A2</f>
        <v>B. TOTAL TRAVEL AND SUBSISTENCE COSTS FOR Ref WP</v>
      </c>
      <c r="B29" s="252"/>
      <c r="C29" s="252"/>
      <c r="D29" s="252"/>
      <c r="E29" s="252"/>
      <c r="F29" s="252"/>
      <c r="G29" s="168">
        <f>SUM(G26:G27)</f>
        <v>0</v>
      </c>
    </row>
    <row r="30" spans="1:7" ht="15" customHeight="1" thickTop="1" x14ac:dyDescent="0.3">
      <c r="A30" s="69"/>
      <c r="B30" s="70"/>
      <c r="C30" s="70"/>
      <c r="D30" s="70"/>
      <c r="E30" s="70"/>
      <c r="F30" s="70"/>
      <c r="G30" s="72"/>
    </row>
    <row r="31" spans="1:7" ht="15" customHeight="1" x14ac:dyDescent="0.3">
      <c r="A31" s="253" t="s">
        <v>150</v>
      </c>
      <c r="B31" s="254"/>
      <c r="C31" s="254"/>
      <c r="D31" s="254"/>
      <c r="E31" s="254"/>
      <c r="F31" s="254"/>
      <c r="G31" s="255"/>
    </row>
    <row r="32" spans="1:7" ht="15" customHeight="1" x14ac:dyDescent="0.3">
      <c r="A32" s="57" t="s">
        <v>225</v>
      </c>
      <c r="B32" s="256" t="s">
        <v>288</v>
      </c>
      <c r="C32" s="256"/>
      <c r="D32" s="256"/>
      <c r="E32" s="256"/>
      <c r="F32" s="256"/>
      <c r="G32" s="50" t="s">
        <v>151</v>
      </c>
    </row>
    <row r="33" spans="1:7" ht="15" customHeight="1" x14ac:dyDescent="0.3">
      <c r="A33" s="40"/>
      <c r="B33" s="227"/>
      <c r="C33" s="227"/>
      <c r="D33" s="227"/>
      <c r="E33" s="227"/>
      <c r="F33" s="227"/>
      <c r="G33" s="42"/>
    </row>
    <row r="34" spans="1:7" ht="15" customHeight="1" x14ac:dyDescent="0.3">
      <c r="A34" s="67"/>
      <c r="B34" s="258"/>
      <c r="C34" s="258"/>
      <c r="D34" s="258"/>
      <c r="E34" s="258"/>
      <c r="F34" s="258"/>
      <c r="G34" s="82"/>
    </row>
    <row r="35" spans="1:7" ht="15" customHeight="1" x14ac:dyDescent="0.3">
      <c r="A35" s="69"/>
      <c r="B35" s="70"/>
      <c r="C35" s="70"/>
      <c r="D35" s="70"/>
      <c r="E35" s="70"/>
      <c r="F35" s="70"/>
      <c r="G35" s="71"/>
    </row>
    <row r="36" spans="1:7" ht="15" customHeight="1" thickBot="1" x14ac:dyDescent="0.35">
      <c r="A36" s="230" t="str">
        <f>"C. TOTAL DIRECT COSTS FOR SUBCONTRACTING FOR " &amp;A2</f>
        <v>C. TOTAL DIRECT COSTS FOR SUBCONTRACTING FOR Ref WP</v>
      </c>
      <c r="B36" s="231"/>
      <c r="C36" s="231"/>
      <c r="D36" s="231"/>
      <c r="E36" s="231"/>
      <c r="F36" s="231"/>
      <c r="G36" s="167">
        <f>SUM(G33:G34)</f>
        <v>0</v>
      </c>
    </row>
    <row r="37" spans="1:7" ht="15" customHeight="1" thickTop="1" x14ac:dyDescent="0.3">
      <c r="A37" s="53"/>
      <c r="B37" s="73"/>
      <c r="C37" s="73"/>
      <c r="D37" s="73"/>
      <c r="E37" s="73"/>
      <c r="F37" s="73"/>
      <c r="G37" s="66"/>
    </row>
    <row r="38" spans="1:7" ht="15" customHeight="1" x14ac:dyDescent="0.3">
      <c r="A38" s="244" t="s">
        <v>152</v>
      </c>
      <c r="B38" s="245"/>
      <c r="C38" s="245"/>
      <c r="D38" s="245"/>
      <c r="E38" s="245"/>
      <c r="F38" s="245"/>
      <c r="G38" s="246"/>
    </row>
    <row r="39" spans="1:7" ht="15" customHeight="1" x14ac:dyDescent="0.3">
      <c r="A39" s="247" t="s">
        <v>153</v>
      </c>
      <c r="B39" s="248"/>
      <c r="C39" s="248"/>
      <c r="D39" s="248"/>
      <c r="E39" s="248"/>
      <c r="F39" s="248"/>
      <c r="G39" s="249"/>
    </row>
    <row r="40" spans="1:7" ht="45" customHeight="1" x14ac:dyDescent="0.3">
      <c r="A40" s="274" t="s">
        <v>154</v>
      </c>
      <c r="B40" s="256"/>
      <c r="C40" s="49" t="s">
        <v>155</v>
      </c>
      <c r="D40" s="49" t="s">
        <v>156</v>
      </c>
      <c r="E40" s="49" t="s">
        <v>157</v>
      </c>
      <c r="F40" s="49" t="s">
        <v>158</v>
      </c>
      <c r="G40" s="68" t="s">
        <v>159</v>
      </c>
    </row>
    <row r="41" spans="1:7" ht="15" customHeight="1" x14ac:dyDescent="0.3">
      <c r="A41" s="239"/>
      <c r="B41" s="240"/>
      <c r="C41" s="121"/>
      <c r="D41" s="125"/>
      <c r="E41" s="125"/>
      <c r="F41" s="127"/>
      <c r="G41" s="164">
        <f>IF(E41=0,0,C41/E41*D41*F41)</f>
        <v>0</v>
      </c>
    </row>
    <row r="42" spans="1:7" ht="15" customHeight="1" x14ac:dyDescent="0.3">
      <c r="A42" s="259"/>
      <c r="B42" s="260"/>
      <c r="C42" s="63"/>
      <c r="D42" s="75"/>
      <c r="E42" s="75"/>
      <c r="F42" s="83"/>
      <c r="G42" s="165">
        <f>IF(E42=0,0,C42/E42*D42*F42)</f>
        <v>0</v>
      </c>
    </row>
    <row r="43" spans="1:7" ht="15" customHeight="1" x14ac:dyDescent="0.3">
      <c r="A43" s="232" t="str">
        <f>"E.1 Total equipment for " &amp;A2</f>
        <v>E.1 Total equipment for Ref WP</v>
      </c>
      <c r="B43" s="233"/>
      <c r="C43" s="233"/>
      <c r="D43" s="233"/>
      <c r="E43" s="233"/>
      <c r="F43" s="234"/>
      <c r="G43" s="166">
        <f>SUM(G41:G42)</f>
        <v>0</v>
      </c>
    </row>
    <row r="44" spans="1:7" ht="15" customHeight="1" x14ac:dyDescent="0.3">
      <c r="A44" s="53"/>
      <c r="B44" s="54"/>
      <c r="C44" s="54"/>
      <c r="D44" s="54"/>
      <c r="E44" s="54"/>
      <c r="F44" s="54"/>
      <c r="G44" s="66"/>
    </row>
    <row r="45" spans="1:7" ht="15" customHeight="1" x14ac:dyDescent="0.3">
      <c r="A45" s="235" t="s">
        <v>160</v>
      </c>
      <c r="B45" s="236"/>
      <c r="C45" s="236"/>
      <c r="D45" s="236"/>
      <c r="E45" s="236"/>
      <c r="F45" s="236"/>
      <c r="G45" s="237"/>
    </row>
    <row r="46" spans="1:7" ht="30" customHeight="1" x14ac:dyDescent="0.3">
      <c r="A46" s="238" t="s">
        <v>161</v>
      </c>
      <c r="B46" s="226"/>
      <c r="C46" s="48" t="s">
        <v>212</v>
      </c>
      <c r="D46" s="48" t="s">
        <v>162</v>
      </c>
      <c r="E46" s="64"/>
      <c r="F46" s="64"/>
      <c r="G46" s="50" t="s">
        <v>163</v>
      </c>
    </row>
    <row r="47" spans="1:7" ht="15" customHeight="1" x14ac:dyDescent="0.3">
      <c r="A47" s="239"/>
      <c r="B47" s="240"/>
      <c r="C47" s="43"/>
      <c r="D47" s="122"/>
      <c r="E47" s="64"/>
      <c r="F47" s="64"/>
      <c r="G47" s="165">
        <f>C47*D47</f>
        <v>0</v>
      </c>
    </row>
    <row r="48" spans="1:7" ht="15" customHeight="1" x14ac:dyDescent="0.3">
      <c r="A48" s="259"/>
      <c r="B48" s="260"/>
      <c r="C48" s="85"/>
      <c r="D48" s="85"/>
      <c r="E48" s="84"/>
      <c r="F48" s="84"/>
      <c r="G48" s="165">
        <f>C48*D48</f>
        <v>0</v>
      </c>
    </row>
    <row r="49" spans="1:7" ht="15" customHeight="1" x14ac:dyDescent="0.3">
      <c r="A49" s="241" t="str">
        <f>"E.2 Total other goods and services for " &amp;A2</f>
        <v>E.2 Total other goods and services for Ref WP</v>
      </c>
      <c r="B49" s="242"/>
      <c r="C49" s="242"/>
      <c r="D49" s="242"/>
      <c r="E49" s="242"/>
      <c r="F49" s="243"/>
      <c r="G49" s="169">
        <f>SUM(G47:G48)</f>
        <v>0</v>
      </c>
    </row>
    <row r="50" spans="1:7" ht="15" customHeight="1" x14ac:dyDescent="0.3">
      <c r="A50" s="69"/>
      <c r="B50" s="54"/>
      <c r="C50" s="54"/>
      <c r="D50" s="54"/>
      <c r="E50" s="64"/>
      <c r="F50" s="64"/>
      <c r="G50" s="65"/>
    </row>
    <row r="51" spans="1:7" ht="15" customHeight="1" thickBot="1" x14ac:dyDescent="0.35">
      <c r="A51" s="230" t="str">
        <f>"E. TOTAL OTHER DIRECT COSTS FOR " &amp;A2</f>
        <v>E. TOTAL OTHER DIRECT COSTS FOR Ref WP</v>
      </c>
      <c r="B51" s="231"/>
      <c r="C51" s="231"/>
      <c r="D51" s="231"/>
      <c r="E51" s="231"/>
      <c r="F51" s="231"/>
      <c r="G51" s="167">
        <f>+G49+G43</f>
        <v>0</v>
      </c>
    </row>
    <row r="52" spans="1:7" ht="15" customHeight="1" thickTop="1" x14ac:dyDescent="0.3">
      <c r="A52" s="53"/>
      <c r="B52" s="54"/>
      <c r="C52" s="54"/>
      <c r="D52" s="54"/>
      <c r="E52" s="54"/>
      <c r="F52" s="54"/>
      <c r="G52" s="65"/>
    </row>
    <row r="53" spans="1:7" ht="15" customHeight="1" thickBot="1" x14ac:dyDescent="0.35">
      <c r="A53" s="53"/>
      <c r="B53" s="54"/>
      <c r="C53" s="54"/>
      <c r="D53" s="54"/>
      <c r="E53" s="54"/>
      <c r="F53" s="54"/>
      <c r="G53" s="65"/>
    </row>
    <row r="54" spans="1:7" ht="15" customHeight="1" thickTop="1" thickBot="1" x14ac:dyDescent="0.35">
      <c r="A54" s="224" t="str">
        <f>"TOTAL DIRECT ELIGIBLE COSTS FOR " &amp;A2</f>
        <v>TOTAL DIRECT ELIGIBLE COSTS FOR Ref WP</v>
      </c>
      <c r="B54" s="225"/>
      <c r="C54" s="225"/>
      <c r="D54" s="225"/>
      <c r="E54" s="225"/>
      <c r="F54" s="225"/>
      <c r="G54" s="170">
        <f>G51+G36+G29+G22</f>
        <v>0</v>
      </c>
    </row>
    <row r="55" spans="1:7" ht="15" customHeight="1" thickBot="1" x14ac:dyDescent="0.35">
      <c r="A55" s="53"/>
      <c r="B55" s="54"/>
      <c r="C55" s="54"/>
      <c r="D55" s="54"/>
      <c r="E55" s="54"/>
      <c r="F55" s="54"/>
      <c r="G55" s="54"/>
    </row>
    <row r="56" spans="1:7" ht="15" customHeight="1" thickTop="1" thickBot="1" x14ac:dyDescent="0.35">
      <c r="A56" s="224" t="str">
        <f>"TOTAL INDIRECT ELIGIBLE COSTS FOR " &amp;A2</f>
        <v>TOTAL INDIRECT ELIGIBLE COSTS FOR Ref WP</v>
      </c>
      <c r="B56" s="225"/>
      <c r="C56" s="225"/>
      <c r="D56" s="225"/>
      <c r="E56" s="225"/>
      <c r="F56" s="225"/>
      <c r="G56" s="171"/>
    </row>
    <row r="58" spans="1:7" ht="15" customHeight="1" thickBot="1" x14ac:dyDescent="0.35"/>
    <row r="59" spans="1:7" ht="15" customHeight="1" thickTop="1" thickBot="1" x14ac:dyDescent="0.35">
      <c r="A59" s="224" t="s">
        <v>223</v>
      </c>
      <c r="B59" s="225"/>
      <c r="C59" s="225"/>
      <c r="D59" s="225"/>
      <c r="E59" s="225"/>
      <c r="F59" s="225"/>
      <c r="G59" s="170"/>
    </row>
    <row r="60" spans="1:7" ht="15" customHeight="1" thickBot="1" x14ac:dyDescent="0.35"/>
    <row r="61" spans="1:7" ht="15" customHeight="1" thickTop="1" thickBot="1" x14ac:dyDescent="0.35">
      <c r="A61" s="224" t="s">
        <v>224</v>
      </c>
      <c r="B61" s="225"/>
      <c r="C61" s="225"/>
      <c r="D61" s="225"/>
      <c r="E61" s="225"/>
      <c r="F61" s="225"/>
      <c r="G61" s="172"/>
    </row>
  </sheetData>
  <sheetProtection algorithmName="SHA-512" hashValue="o6SzwG/K1wCPfmBssgdjCiJDFgynWfqKiGfxSYn4utPpNab5JZXf4u7ut3XK70r3p6BottPgGXXoRjGeFW7BDQ==" saltValue="fgbbFlBTvfpNeSfCYmrAow==" spinCount="100000" sheet="1" objects="1" scenarios="1"/>
  <mergeCells count="40">
    <mergeCell ref="A42:B42"/>
    <mergeCell ref="A48:B48"/>
    <mergeCell ref="A25:B25"/>
    <mergeCell ref="B2:C2"/>
    <mergeCell ref="A3:G3"/>
    <mergeCell ref="A4:G4"/>
    <mergeCell ref="A8:E8"/>
    <mergeCell ref="A10:G10"/>
    <mergeCell ref="A14:E14"/>
    <mergeCell ref="A16:G16"/>
    <mergeCell ref="A20:E20"/>
    <mergeCell ref="A22:F22"/>
    <mergeCell ref="A24:G24"/>
    <mergeCell ref="D2:E2"/>
    <mergeCell ref="F2:G2"/>
    <mergeCell ref="A40:B40"/>
    <mergeCell ref="A41:B41"/>
    <mergeCell ref="A26:B26"/>
    <mergeCell ref="A29:F29"/>
    <mergeCell ref="A31:G31"/>
    <mergeCell ref="B32:F32"/>
    <mergeCell ref="B33:F33"/>
    <mergeCell ref="A27:B27"/>
    <mergeCell ref="B34:F34"/>
    <mergeCell ref="A56:F56"/>
    <mergeCell ref="A59:F59"/>
    <mergeCell ref="A61:F61"/>
    <mergeCell ref="A17:B17"/>
    <mergeCell ref="A18:B18"/>
    <mergeCell ref="A19:B19"/>
    <mergeCell ref="A54:F54"/>
    <mergeCell ref="A51:F51"/>
    <mergeCell ref="A43:F43"/>
    <mergeCell ref="A45:G45"/>
    <mergeCell ref="A46:B46"/>
    <mergeCell ref="A47:B47"/>
    <mergeCell ref="A49:F49"/>
    <mergeCell ref="A36:F36"/>
    <mergeCell ref="A38:G38"/>
    <mergeCell ref="A39:G39"/>
  </mergeCells>
  <conditionalFormatting sqref="A6">
    <cfRule type="expression" dxfId="3" priority="2">
      <formula>B6="Other (specify in Position)"</formula>
    </cfRule>
  </conditionalFormatting>
  <conditionalFormatting sqref="A12">
    <cfRule type="expression" dxfId="2" priority="1">
      <formula>B12="Other (specify in Position)"</formula>
    </cfRule>
  </conditionalFormatting>
  <dataValidations count="3">
    <dataValidation type="list" allowBlank="1" showInputMessage="1" showErrorMessage="1" sqref="B6 B12">
      <formula1>"Senior engineer,Junior engineer,Senior researcher,Junior researcher,Project management,Technical personnel,Other (specify in Position)"</formula1>
    </dataValidation>
    <dataValidation type="custom" allowBlank="1" showInputMessage="1" showErrorMessage="1" errorTitle="Cell protected" error="You are allowed to edit this cell only if Staff category is &quot;Other&quot;." sqref="A6">
      <formula1>B6="Other (specify in Position)"</formula1>
    </dataValidation>
    <dataValidation type="custom" allowBlank="1" showInputMessage="1" showErrorMessage="1" errorTitle="Cell protected" error="You are allowed to edit this cell only if Staff category is &quot;Other&quot;." sqref="A12">
      <formula1>B12="Other (specify in Position)"</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Button 1">
              <controlPr defaultSize="0" print="0" autoFill="0" autoPict="0" macro="[0]!Button1_Click">
                <anchor moveWithCells="1" sizeWithCells="1">
                  <from>
                    <xdr:col>8</xdr:col>
                    <xdr:colOff>7620</xdr:colOff>
                    <xdr:row>5</xdr:row>
                    <xdr:rowOff>0</xdr:rowOff>
                  </from>
                  <to>
                    <xdr:col>8</xdr:col>
                    <xdr:colOff>678180</xdr:colOff>
                    <xdr:row>5</xdr:row>
                    <xdr:rowOff>167640</xdr:rowOff>
                  </to>
                </anchor>
              </controlPr>
            </control>
          </mc:Choice>
        </mc:AlternateContent>
        <mc:AlternateContent xmlns:mc="http://schemas.openxmlformats.org/markup-compatibility/2006">
          <mc:Choice Requires="x14">
            <control shapeId="11266" r:id="rId5" name="Button 2">
              <controlPr defaultSize="0" print="0" autoFill="0" autoPict="0" macro="[0]!AddLine">
                <anchor moveWithCells="1" sizeWithCells="1">
                  <from>
                    <xdr:col>8</xdr:col>
                    <xdr:colOff>0</xdr:colOff>
                    <xdr:row>5</xdr:row>
                    <xdr:rowOff>0</xdr:rowOff>
                  </from>
                  <to>
                    <xdr:col>9</xdr:col>
                    <xdr:colOff>0</xdr:colOff>
                    <xdr:row>6</xdr:row>
                    <xdr:rowOff>0</xdr:rowOff>
                  </to>
                </anchor>
              </controlPr>
            </control>
          </mc:Choice>
        </mc:AlternateContent>
        <mc:AlternateContent xmlns:mc="http://schemas.openxmlformats.org/markup-compatibility/2006">
          <mc:Choice Requires="x14">
            <control shapeId="11267" r:id="rId6" name="Button 3">
              <controlPr defaultSize="0" print="0" autoFill="0" autoPict="0" macro="[0]!AddLine">
                <anchor moveWithCells="1" sizeWithCells="1">
                  <from>
                    <xdr:col>8</xdr:col>
                    <xdr:colOff>0</xdr:colOff>
                    <xdr:row>11</xdr:row>
                    <xdr:rowOff>0</xdr:rowOff>
                  </from>
                  <to>
                    <xdr:col>9</xdr:col>
                    <xdr:colOff>0</xdr:colOff>
                    <xdr:row>12</xdr:row>
                    <xdr:rowOff>0</xdr:rowOff>
                  </to>
                </anchor>
              </controlPr>
            </control>
          </mc:Choice>
        </mc:AlternateContent>
        <mc:AlternateContent xmlns:mc="http://schemas.openxmlformats.org/markup-compatibility/2006">
          <mc:Choice Requires="x14">
            <control shapeId="11268" r:id="rId7" name="Button 4">
              <controlPr defaultSize="0" print="0" autoFill="0" autoPict="0" macro="[0]!AddLine">
                <anchor moveWithCells="1" sizeWithCells="1">
                  <from>
                    <xdr:col>8</xdr:col>
                    <xdr:colOff>0</xdr:colOff>
                    <xdr:row>17</xdr:row>
                    <xdr:rowOff>0</xdr:rowOff>
                  </from>
                  <to>
                    <xdr:col>9</xdr:col>
                    <xdr:colOff>0</xdr:colOff>
                    <xdr:row>18</xdr:row>
                    <xdr:rowOff>0</xdr:rowOff>
                  </to>
                </anchor>
              </controlPr>
            </control>
          </mc:Choice>
        </mc:AlternateContent>
        <mc:AlternateContent xmlns:mc="http://schemas.openxmlformats.org/markup-compatibility/2006">
          <mc:Choice Requires="x14">
            <control shapeId="11269" r:id="rId8" name="Button 5">
              <controlPr defaultSize="0" print="0" autoFill="0" autoPict="0" macro="[0]!AddLine">
                <anchor moveWithCells="1" sizeWithCells="1">
                  <from>
                    <xdr:col>8</xdr:col>
                    <xdr:colOff>0</xdr:colOff>
                    <xdr:row>25</xdr:row>
                    <xdr:rowOff>0</xdr:rowOff>
                  </from>
                  <to>
                    <xdr:col>9</xdr:col>
                    <xdr:colOff>0</xdr:colOff>
                    <xdr:row>26</xdr:row>
                    <xdr:rowOff>0</xdr:rowOff>
                  </to>
                </anchor>
              </controlPr>
            </control>
          </mc:Choice>
        </mc:AlternateContent>
        <mc:AlternateContent xmlns:mc="http://schemas.openxmlformats.org/markup-compatibility/2006">
          <mc:Choice Requires="x14">
            <control shapeId="11270" r:id="rId9" name="Button 6">
              <controlPr defaultSize="0" print="0" autoFill="0" autoPict="0" macro="[0]!AddLine">
                <anchor moveWithCells="1" sizeWithCells="1">
                  <from>
                    <xdr:col>8</xdr:col>
                    <xdr:colOff>0</xdr:colOff>
                    <xdr:row>32</xdr:row>
                    <xdr:rowOff>0</xdr:rowOff>
                  </from>
                  <to>
                    <xdr:col>9</xdr:col>
                    <xdr:colOff>0</xdr:colOff>
                    <xdr:row>33</xdr:row>
                    <xdr:rowOff>0</xdr:rowOff>
                  </to>
                </anchor>
              </controlPr>
            </control>
          </mc:Choice>
        </mc:AlternateContent>
        <mc:AlternateContent xmlns:mc="http://schemas.openxmlformats.org/markup-compatibility/2006">
          <mc:Choice Requires="x14">
            <control shapeId="11271" r:id="rId10" name="Button 7">
              <controlPr defaultSize="0" print="0" autoFill="0" autoPict="0" macro="[0]!AddLine">
                <anchor moveWithCells="1" sizeWithCells="1">
                  <from>
                    <xdr:col>8</xdr:col>
                    <xdr:colOff>0</xdr:colOff>
                    <xdr:row>40</xdr:row>
                    <xdr:rowOff>0</xdr:rowOff>
                  </from>
                  <to>
                    <xdr:col>9</xdr:col>
                    <xdr:colOff>0</xdr:colOff>
                    <xdr:row>40</xdr:row>
                    <xdr:rowOff>175260</xdr:rowOff>
                  </to>
                </anchor>
              </controlPr>
            </control>
          </mc:Choice>
        </mc:AlternateContent>
        <mc:AlternateContent xmlns:mc="http://schemas.openxmlformats.org/markup-compatibility/2006">
          <mc:Choice Requires="x14">
            <control shapeId="11272" r:id="rId11" name="Button 8">
              <controlPr defaultSize="0" print="0" autoFill="0" autoPict="0" macro="[0]!AddLine">
                <anchor moveWithCells="1" sizeWithCells="1">
                  <from>
                    <xdr:col>8</xdr:col>
                    <xdr:colOff>0</xdr:colOff>
                    <xdr:row>46</xdr:row>
                    <xdr:rowOff>0</xdr:rowOff>
                  </from>
                  <to>
                    <xdr:col>9</xdr:col>
                    <xdr:colOff>0</xdr:colOff>
                    <xdr:row>47</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'Eligible countries'!$A$2:$A$29</xm:f>
          </x14:formula1>
          <xm:sqref>C18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Q27"/>
  <sheetViews>
    <sheetView zoomScale="70" zoomScaleNormal="70" workbookViewId="0"/>
  </sheetViews>
  <sheetFormatPr defaultRowHeight="14.4" x14ac:dyDescent="0.3"/>
  <cols>
    <col min="1" max="1" width="30.77734375" customWidth="1"/>
    <col min="2" max="14" width="20.77734375" customWidth="1"/>
    <col min="15" max="16" width="22.77734375" customWidth="1"/>
    <col min="17" max="17" width="20.77734375" customWidth="1"/>
  </cols>
  <sheetData>
    <row r="1" spans="1:16" s="117" customFormat="1" ht="19.95" customHeight="1" thickBot="1" x14ac:dyDescent="0.35">
      <c r="A1" s="115" t="s">
        <v>229</v>
      </c>
      <c r="B1" s="116"/>
      <c r="C1" s="116"/>
      <c r="D1" s="116"/>
      <c r="E1" s="116"/>
      <c r="F1" s="116"/>
      <c r="G1" s="116"/>
      <c r="H1" s="116"/>
      <c r="I1" s="116"/>
      <c r="J1" s="116"/>
      <c r="K1" s="116"/>
      <c r="L1" s="116"/>
      <c r="M1" s="116"/>
    </row>
    <row r="2" spans="1:16" ht="18.600000000000001" thickBot="1" x14ac:dyDescent="0.35">
      <c r="A2" s="279"/>
      <c r="B2" s="305" t="s">
        <v>183</v>
      </c>
      <c r="C2" s="306"/>
      <c r="D2" s="306"/>
      <c r="E2" s="306"/>
      <c r="F2" s="306"/>
      <c r="G2" s="307"/>
      <c r="H2" s="305" t="s">
        <v>184</v>
      </c>
      <c r="I2" s="306"/>
      <c r="J2" s="306"/>
      <c r="K2" s="306"/>
      <c r="L2" s="306"/>
      <c r="M2" s="307"/>
      <c r="N2" s="281" t="s">
        <v>218</v>
      </c>
      <c r="O2" s="282"/>
      <c r="P2" s="283" t="s">
        <v>226</v>
      </c>
    </row>
    <row r="3" spans="1:16" ht="43.8" thickBot="1" x14ac:dyDescent="0.35">
      <c r="A3" s="279"/>
      <c r="B3" s="90" t="s">
        <v>164</v>
      </c>
      <c r="C3" s="91" t="s">
        <v>165</v>
      </c>
      <c r="D3" s="92" t="s">
        <v>166</v>
      </c>
      <c r="E3" s="92" t="s">
        <v>167</v>
      </c>
      <c r="F3" s="93" t="s">
        <v>185</v>
      </c>
      <c r="G3" s="94" t="s">
        <v>168</v>
      </c>
      <c r="H3" s="90" t="s">
        <v>169</v>
      </c>
      <c r="I3" s="92" t="s">
        <v>190</v>
      </c>
      <c r="J3" s="92" t="s">
        <v>191</v>
      </c>
      <c r="K3" s="92" t="s">
        <v>192</v>
      </c>
      <c r="L3" s="92" t="s">
        <v>186</v>
      </c>
      <c r="M3" s="95" t="s">
        <v>193</v>
      </c>
      <c r="N3" s="112" t="s">
        <v>219</v>
      </c>
      <c r="O3" s="113" t="s">
        <v>274</v>
      </c>
      <c r="P3" s="284"/>
    </row>
    <row r="4" spans="1:16" ht="42" customHeight="1" x14ac:dyDescent="0.3">
      <c r="A4" s="279"/>
      <c r="B4" s="96" t="s">
        <v>170</v>
      </c>
      <c r="C4" s="285"/>
      <c r="D4" s="288" t="s">
        <v>216</v>
      </c>
      <c r="E4" s="97" t="s">
        <v>153</v>
      </c>
      <c r="F4" s="289" t="s">
        <v>188</v>
      </c>
      <c r="G4" s="292"/>
      <c r="H4" s="98" t="s">
        <v>261</v>
      </c>
      <c r="I4" s="99" t="s">
        <v>260</v>
      </c>
      <c r="J4" s="288" t="s">
        <v>258</v>
      </c>
      <c r="K4" s="285"/>
      <c r="L4" s="288" t="s">
        <v>263</v>
      </c>
      <c r="M4" s="294" t="s">
        <v>259</v>
      </c>
      <c r="N4" s="296" t="s">
        <v>273</v>
      </c>
      <c r="O4" s="299" t="s">
        <v>268</v>
      </c>
      <c r="P4" s="302" t="s">
        <v>259</v>
      </c>
    </row>
    <row r="5" spans="1:16" ht="75" customHeight="1" x14ac:dyDescent="0.3">
      <c r="A5" s="279"/>
      <c r="B5" s="100" t="s">
        <v>138</v>
      </c>
      <c r="C5" s="286"/>
      <c r="D5" s="275"/>
      <c r="E5" s="275" t="s">
        <v>160</v>
      </c>
      <c r="F5" s="290"/>
      <c r="G5" s="293"/>
      <c r="H5" s="308" t="s">
        <v>286</v>
      </c>
      <c r="I5" s="275" t="s">
        <v>287</v>
      </c>
      <c r="J5" s="275"/>
      <c r="K5" s="286"/>
      <c r="L5" s="275"/>
      <c r="M5" s="295"/>
      <c r="N5" s="297"/>
      <c r="O5" s="300"/>
      <c r="P5" s="303"/>
    </row>
    <row r="6" spans="1:16" ht="75" customHeight="1" thickBot="1" x14ac:dyDescent="0.35">
      <c r="A6" s="280"/>
      <c r="B6" s="100" t="s">
        <v>171</v>
      </c>
      <c r="C6" s="287"/>
      <c r="D6" s="276"/>
      <c r="E6" s="276"/>
      <c r="F6" s="291"/>
      <c r="G6" s="293"/>
      <c r="H6" s="308"/>
      <c r="I6" s="275"/>
      <c r="J6" s="275"/>
      <c r="K6" s="286"/>
      <c r="L6" s="275"/>
      <c r="M6" s="295"/>
      <c r="N6" s="297"/>
      <c r="O6" s="300"/>
      <c r="P6" s="303"/>
    </row>
    <row r="7" spans="1:16" ht="27.6" customHeight="1" x14ac:dyDescent="0.3">
      <c r="A7" s="101" t="s">
        <v>172</v>
      </c>
      <c r="B7" s="102" t="s">
        <v>187</v>
      </c>
      <c r="C7" s="103" t="s">
        <v>173</v>
      </c>
      <c r="D7" s="103" t="s">
        <v>173</v>
      </c>
      <c r="E7" s="103" t="s">
        <v>173</v>
      </c>
      <c r="F7" s="104" t="s">
        <v>189</v>
      </c>
      <c r="G7" s="293"/>
      <c r="H7" s="308"/>
      <c r="I7" s="276"/>
      <c r="J7" s="275"/>
      <c r="K7" s="286"/>
      <c r="L7" s="275"/>
      <c r="M7" s="295"/>
      <c r="N7" s="298"/>
      <c r="O7" s="301"/>
      <c r="P7" s="303"/>
    </row>
    <row r="8" spans="1:16" ht="60.6" customHeight="1" thickBot="1" x14ac:dyDescent="0.35">
      <c r="A8" s="105" t="s">
        <v>194</v>
      </c>
      <c r="B8" s="106" t="s">
        <v>174</v>
      </c>
      <c r="C8" s="107" t="s">
        <v>175</v>
      </c>
      <c r="D8" s="107" t="s">
        <v>176</v>
      </c>
      <c r="E8" s="107" t="s">
        <v>177</v>
      </c>
      <c r="F8" s="108" t="s">
        <v>217</v>
      </c>
      <c r="G8" s="109" t="s">
        <v>278</v>
      </c>
      <c r="H8" s="110" t="s">
        <v>178</v>
      </c>
      <c r="I8" s="107" t="s">
        <v>262</v>
      </c>
      <c r="J8" s="107" t="s">
        <v>179</v>
      </c>
      <c r="K8" s="107" t="s">
        <v>180</v>
      </c>
      <c r="L8" s="107" t="s">
        <v>181</v>
      </c>
      <c r="M8" s="111" t="s">
        <v>182</v>
      </c>
      <c r="N8" s="107" t="s">
        <v>220</v>
      </c>
      <c r="O8" s="129" t="s">
        <v>221</v>
      </c>
      <c r="P8" s="304"/>
    </row>
    <row r="9" spans="1:16" ht="15" thickBot="1" x14ac:dyDescent="0.35"/>
    <row r="10" spans="1:16" ht="51.6" customHeight="1" x14ac:dyDescent="0.3">
      <c r="B10" s="187"/>
      <c r="C10" s="187"/>
      <c r="F10" s="104" t="s">
        <v>277</v>
      </c>
      <c r="L10" s="288" t="s">
        <v>275</v>
      </c>
      <c r="N10" s="296" t="s">
        <v>280</v>
      </c>
    </row>
    <row r="11" spans="1:16" ht="51.6" customHeight="1" thickBot="1" x14ac:dyDescent="0.35">
      <c r="B11" s="182"/>
      <c r="C11" s="186"/>
      <c r="F11" s="189" t="s">
        <v>276</v>
      </c>
      <c r="L11" s="275"/>
      <c r="N11" s="297"/>
    </row>
    <row r="12" spans="1:16" ht="51.6" customHeight="1" x14ac:dyDescent="0.3">
      <c r="B12" s="182"/>
      <c r="C12" s="186"/>
      <c r="L12" s="275"/>
      <c r="N12" s="297"/>
    </row>
    <row r="13" spans="1:16" ht="51.6" customHeight="1" x14ac:dyDescent="0.3">
      <c r="B13" s="183"/>
      <c r="C13" s="186"/>
      <c r="L13" s="276"/>
      <c r="N13" s="298"/>
    </row>
    <row r="14" spans="1:16" x14ac:dyDescent="0.3">
      <c r="B14" s="184"/>
      <c r="C14" s="185"/>
    </row>
    <row r="15" spans="1:16" x14ac:dyDescent="0.3">
      <c r="B15" s="184"/>
      <c r="C15" s="185"/>
    </row>
    <row r="17" spans="1:17" x14ac:dyDescent="0.3">
      <c r="O17" s="159"/>
    </row>
    <row r="18" spans="1:17" x14ac:dyDescent="0.3">
      <c r="A18" s="188" t="s">
        <v>279</v>
      </c>
    </row>
    <row r="20" spans="1:17" ht="19.95" customHeight="1" thickBot="1" x14ac:dyDescent="0.35">
      <c r="A20" s="115" t="s">
        <v>229</v>
      </c>
      <c r="B20" s="116"/>
      <c r="C20" s="116"/>
      <c r="D20" s="116"/>
      <c r="E20" s="116"/>
      <c r="F20" s="116"/>
      <c r="G20" s="116"/>
      <c r="H20" s="116"/>
      <c r="I20" s="116"/>
      <c r="J20" s="116"/>
      <c r="K20" s="116"/>
      <c r="L20" s="116"/>
      <c r="M20" s="116"/>
      <c r="N20" s="117"/>
      <c r="O20" s="117"/>
      <c r="P20" s="117"/>
    </row>
    <row r="21" spans="1:17" ht="18.600000000000001" customHeight="1" thickBot="1" x14ac:dyDescent="0.35">
      <c r="A21" s="279"/>
      <c r="B21" s="305" t="s">
        <v>183</v>
      </c>
      <c r="C21" s="306"/>
      <c r="D21" s="306"/>
      <c r="E21" s="306"/>
      <c r="F21" s="306"/>
      <c r="G21" s="306"/>
      <c r="H21" s="307"/>
      <c r="I21" s="305" t="s">
        <v>184</v>
      </c>
      <c r="J21" s="306"/>
      <c r="K21" s="306"/>
      <c r="L21" s="306"/>
      <c r="M21" s="306"/>
      <c r="N21" s="307"/>
      <c r="O21" s="281" t="s">
        <v>218</v>
      </c>
      <c r="P21" s="282"/>
      <c r="Q21" s="283" t="s">
        <v>226</v>
      </c>
    </row>
    <row r="22" spans="1:17" ht="43.8" thickBot="1" x14ac:dyDescent="0.35">
      <c r="A22" s="279"/>
      <c r="B22" s="277" t="s">
        <v>164</v>
      </c>
      <c r="C22" s="278"/>
      <c r="D22" s="91" t="s">
        <v>165</v>
      </c>
      <c r="E22" s="178" t="s">
        <v>166</v>
      </c>
      <c r="F22" s="178" t="s">
        <v>167</v>
      </c>
      <c r="G22" s="93" t="s">
        <v>185</v>
      </c>
      <c r="H22" s="94" t="s">
        <v>168</v>
      </c>
      <c r="I22" s="177" t="s">
        <v>169</v>
      </c>
      <c r="J22" s="178" t="s">
        <v>190</v>
      </c>
      <c r="K22" s="178" t="s">
        <v>191</v>
      </c>
      <c r="L22" s="178" t="s">
        <v>192</v>
      </c>
      <c r="M22" s="178" t="s">
        <v>186</v>
      </c>
      <c r="N22" s="95" t="s">
        <v>193</v>
      </c>
      <c r="O22" s="112" t="s">
        <v>219</v>
      </c>
      <c r="P22" s="113" t="s">
        <v>274</v>
      </c>
      <c r="Q22" s="284"/>
    </row>
    <row r="23" spans="1:17" ht="42" customHeight="1" x14ac:dyDescent="0.3">
      <c r="A23" s="279"/>
      <c r="B23" s="98" t="s">
        <v>170</v>
      </c>
      <c r="C23" s="99"/>
      <c r="D23" s="285"/>
      <c r="E23" s="288" t="s">
        <v>216</v>
      </c>
      <c r="F23" s="97" t="s">
        <v>153</v>
      </c>
      <c r="G23" s="289" t="s">
        <v>188</v>
      </c>
      <c r="H23" s="292"/>
      <c r="I23" s="98" t="s">
        <v>261</v>
      </c>
      <c r="J23" s="99" t="s">
        <v>260</v>
      </c>
      <c r="K23" s="288" t="s">
        <v>258</v>
      </c>
      <c r="L23" s="285"/>
      <c r="M23" s="288" t="s">
        <v>263</v>
      </c>
      <c r="N23" s="294" t="s">
        <v>259</v>
      </c>
      <c r="O23" s="296" t="s">
        <v>273</v>
      </c>
      <c r="P23" s="299" t="s">
        <v>268</v>
      </c>
      <c r="Q23" s="302" t="s">
        <v>259</v>
      </c>
    </row>
    <row r="24" spans="1:17" ht="75" customHeight="1" x14ac:dyDescent="0.3">
      <c r="A24" s="279"/>
      <c r="B24" s="176" t="s">
        <v>138</v>
      </c>
      <c r="C24" s="97"/>
      <c r="D24" s="286"/>
      <c r="E24" s="275"/>
      <c r="F24" s="275" t="s">
        <v>160</v>
      </c>
      <c r="G24" s="290"/>
      <c r="H24" s="293"/>
      <c r="I24" s="308" t="s">
        <v>286</v>
      </c>
      <c r="J24" s="275" t="s">
        <v>287</v>
      </c>
      <c r="K24" s="275"/>
      <c r="L24" s="286"/>
      <c r="M24" s="275"/>
      <c r="N24" s="295"/>
      <c r="O24" s="297"/>
      <c r="P24" s="300"/>
      <c r="Q24" s="303"/>
    </row>
    <row r="25" spans="1:17" ht="75" customHeight="1" thickBot="1" x14ac:dyDescent="0.35">
      <c r="A25" s="280"/>
      <c r="B25" s="179"/>
      <c r="C25" s="190" t="s">
        <v>171</v>
      </c>
      <c r="D25" s="287"/>
      <c r="E25" s="276"/>
      <c r="F25" s="276"/>
      <c r="G25" s="291"/>
      <c r="H25" s="293"/>
      <c r="I25" s="308"/>
      <c r="J25" s="275"/>
      <c r="K25" s="275"/>
      <c r="L25" s="286"/>
      <c r="M25" s="275"/>
      <c r="N25" s="295"/>
      <c r="O25" s="297"/>
      <c r="P25" s="300"/>
      <c r="Q25" s="303"/>
    </row>
    <row r="26" spans="1:17" ht="27.6" customHeight="1" x14ac:dyDescent="0.3">
      <c r="A26" s="101" t="s">
        <v>172</v>
      </c>
      <c r="B26" s="180" t="s">
        <v>271</v>
      </c>
      <c r="C26" s="12" t="s">
        <v>272</v>
      </c>
      <c r="D26" s="103" t="s">
        <v>173</v>
      </c>
      <c r="E26" s="103" t="s">
        <v>173</v>
      </c>
      <c r="F26" s="103" t="s">
        <v>173</v>
      </c>
      <c r="G26" s="104" t="s">
        <v>189</v>
      </c>
      <c r="H26" s="293"/>
      <c r="I26" s="308"/>
      <c r="J26" s="276"/>
      <c r="K26" s="275"/>
      <c r="L26" s="286"/>
      <c r="M26" s="275"/>
      <c r="N26" s="295"/>
      <c r="O26" s="298"/>
      <c r="P26" s="301"/>
      <c r="Q26" s="303"/>
    </row>
    <row r="27" spans="1:17" ht="60.6" customHeight="1" thickBot="1" x14ac:dyDescent="0.35">
      <c r="A27" s="105" t="s">
        <v>194</v>
      </c>
      <c r="B27" s="110" t="s">
        <v>270</v>
      </c>
      <c r="C27" s="181" t="s">
        <v>269</v>
      </c>
      <c r="D27" s="107" t="s">
        <v>175</v>
      </c>
      <c r="E27" s="107" t="s">
        <v>176</v>
      </c>
      <c r="F27" s="107" t="s">
        <v>177</v>
      </c>
      <c r="G27" s="108" t="s">
        <v>217</v>
      </c>
      <c r="H27" s="109" t="s">
        <v>278</v>
      </c>
      <c r="I27" s="110" t="s">
        <v>178</v>
      </c>
      <c r="J27" s="107" t="s">
        <v>262</v>
      </c>
      <c r="K27" s="107" t="s">
        <v>179</v>
      </c>
      <c r="L27" s="107" t="s">
        <v>180</v>
      </c>
      <c r="M27" s="107" t="s">
        <v>181</v>
      </c>
      <c r="N27" s="111" t="s">
        <v>182</v>
      </c>
      <c r="O27" s="107" t="s">
        <v>220</v>
      </c>
      <c r="P27" s="129" t="s">
        <v>221</v>
      </c>
      <c r="Q27" s="304"/>
    </row>
  </sheetData>
  <sheetProtection algorithmName="SHA-512" hashValue="Cuzfxeb733v+SqhDmofnLXcSimwvdoDNGG0wJKhAnZgAf6PlzUFffSqcs17laVkqz8vuw03oKX+5vyC5fIixhA==" saltValue="9wN/2Dv+/eEsfP0JlvWy/A==" spinCount="100000" sheet="1" objects="1" scenarios="1"/>
  <mergeCells count="41">
    <mergeCell ref="N10:N13"/>
    <mergeCell ref="L10:L13"/>
    <mergeCell ref="P2:P3"/>
    <mergeCell ref="N4:N7"/>
    <mergeCell ref="O4:O7"/>
    <mergeCell ref="N2:O2"/>
    <mergeCell ref="P4:P8"/>
    <mergeCell ref="L4:L7"/>
    <mergeCell ref="M4:M7"/>
    <mergeCell ref="I21:N21"/>
    <mergeCell ref="B21:H21"/>
    <mergeCell ref="F24:F25"/>
    <mergeCell ref="I24:I26"/>
    <mergeCell ref="A2:A6"/>
    <mergeCell ref="C4:C6"/>
    <mergeCell ref="G4:G7"/>
    <mergeCell ref="H5:H7"/>
    <mergeCell ref="E5:E6"/>
    <mergeCell ref="B2:G2"/>
    <mergeCell ref="F4:F6"/>
    <mergeCell ref="D4:D6"/>
    <mergeCell ref="H2:M2"/>
    <mergeCell ref="I5:I7"/>
    <mergeCell ref="J4:J7"/>
    <mergeCell ref="K4:K7"/>
    <mergeCell ref="J24:J26"/>
    <mergeCell ref="B22:C22"/>
    <mergeCell ref="A21:A25"/>
    <mergeCell ref="O21:P21"/>
    <mergeCell ref="Q21:Q22"/>
    <mergeCell ref="D23:D25"/>
    <mergeCell ref="E23:E25"/>
    <mergeCell ref="G23:G25"/>
    <mergeCell ref="H23:H26"/>
    <mergeCell ref="K23:K26"/>
    <mergeCell ref="L23:L26"/>
    <mergeCell ref="M23:M26"/>
    <mergeCell ref="N23:N26"/>
    <mergeCell ref="O23:O26"/>
    <mergeCell ref="P23:P26"/>
    <mergeCell ref="Q23:Q27"/>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49"/>
  <sheetViews>
    <sheetView topLeftCell="B1" zoomScaleNormal="100" workbookViewId="0">
      <selection activeCell="G20" sqref="G20"/>
    </sheetView>
  </sheetViews>
  <sheetFormatPr defaultRowHeight="14.4" x14ac:dyDescent="0.3"/>
  <cols>
    <col min="1" max="1" width="15.77734375" style="21" customWidth="1"/>
    <col min="2" max="3" width="23.33203125" style="21" customWidth="1"/>
    <col min="4" max="4" width="23.6640625" style="21" customWidth="1"/>
    <col min="5" max="5" width="16.6640625" style="21" customWidth="1"/>
    <col min="6" max="6" width="11.88671875" style="21" customWidth="1"/>
    <col min="7" max="7" width="18" style="21" customWidth="1"/>
    <col min="8" max="8" width="21.88671875" style="21" customWidth="1"/>
    <col min="9" max="9" width="22.88671875" style="21" customWidth="1"/>
    <col min="10" max="10" width="28.21875" style="21" customWidth="1"/>
    <col min="11" max="14" width="25.6640625" style="21" customWidth="1"/>
    <col min="15" max="16384" width="8.88671875" style="21"/>
  </cols>
  <sheetData>
    <row r="1" spans="1:10" s="22" customFormat="1" ht="37.799999999999997" customHeight="1" x14ac:dyDescent="0.3">
      <c r="A1" s="337" t="s">
        <v>102</v>
      </c>
      <c r="B1" s="338"/>
      <c r="C1" s="339"/>
      <c r="D1" s="339"/>
      <c r="E1" s="338" t="s">
        <v>103</v>
      </c>
      <c r="F1" s="338"/>
      <c r="G1" s="338"/>
      <c r="H1" s="338"/>
      <c r="I1" s="331"/>
      <c r="J1" s="332"/>
    </row>
    <row r="2" spans="1:10" s="151" customFormat="1" ht="120.6" customHeight="1" x14ac:dyDescent="0.3">
      <c r="A2" s="147" t="s">
        <v>1</v>
      </c>
      <c r="B2" s="147" t="s">
        <v>3</v>
      </c>
      <c r="C2" s="147" t="s">
        <v>50</v>
      </c>
      <c r="D2" s="148" t="s">
        <v>4</v>
      </c>
      <c r="E2" s="149" t="s">
        <v>6</v>
      </c>
      <c r="F2" s="147" t="s">
        <v>52</v>
      </c>
      <c r="G2" s="150" t="s">
        <v>120</v>
      </c>
      <c r="H2" s="150" t="s">
        <v>242</v>
      </c>
      <c r="I2" s="147" t="s">
        <v>243</v>
      </c>
      <c r="J2" s="147" t="s">
        <v>244</v>
      </c>
    </row>
    <row r="3" spans="1:10" ht="15" thickBot="1" x14ac:dyDescent="0.35"/>
    <row r="4" spans="1:10" ht="45" customHeight="1" thickBot="1" x14ac:dyDescent="0.35">
      <c r="B4" s="328" t="str">
        <f>"INCREASE IN THE FUNDING RATE FOR THE ACTIVITY " &amp; $C$1 &amp; " (BONUS)"</f>
        <v>INCREASE IN THE FUNDING RATE FOR THE ACTIVITY  (BONUS)</v>
      </c>
      <c r="C4" s="329"/>
      <c r="D4" s="329"/>
      <c r="E4" s="329"/>
      <c r="F4" s="329"/>
      <c r="G4" s="333"/>
      <c r="H4" s="24"/>
    </row>
    <row r="5" spans="1:10" x14ac:dyDescent="0.3">
      <c r="B5" s="312" t="s">
        <v>53</v>
      </c>
      <c r="C5" s="313"/>
      <c r="D5" s="313"/>
      <c r="E5" s="313"/>
      <c r="F5" s="314"/>
      <c r="G5" s="28"/>
    </row>
    <row r="6" spans="1:10" x14ac:dyDescent="0.3">
      <c r="B6" s="334" t="s">
        <v>112</v>
      </c>
      <c r="C6" s="335"/>
      <c r="D6" s="335"/>
      <c r="E6" s="335"/>
      <c r="F6" s="336"/>
      <c r="G6" s="29">
        <f>IFERROR(G5/$I$1,0)</f>
        <v>0</v>
      </c>
    </row>
    <row r="7" spans="1:10" ht="15" thickBot="1" x14ac:dyDescent="0.35">
      <c r="B7" s="309" t="s">
        <v>101</v>
      </c>
      <c r="C7" s="310"/>
      <c r="D7" s="310"/>
      <c r="E7" s="310"/>
      <c r="F7" s="311"/>
      <c r="G7" s="30" t="str">
        <f>IF(G6&gt;=10%,"YES","NO")</f>
        <v>NO</v>
      </c>
    </row>
    <row r="8" spans="1:10" x14ac:dyDescent="0.3">
      <c r="B8" s="322" t="s">
        <v>128</v>
      </c>
      <c r="C8" s="323"/>
      <c r="D8" s="323"/>
      <c r="E8" s="323"/>
      <c r="F8" s="324"/>
      <c r="G8" s="31"/>
    </row>
    <row r="9" spans="1:10" x14ac:dyDescent="0.3">
      <c r="B9" s="325" t="s">
        <v>112</v>
      </c>
      <c r="C9" s="326"/>
      <c r="D9" s="326"/>
      <c r="E9" s="326"/>
      <c r="F9" s="327"/>
      <c r="G9" s="32">
        <f>IFERROR(G8/$I$1,0)</f>
        <v>0</v>
      </c>
    </row>
    <row r="10" spans="1:10" ht="15" thickBot="1" x14ac:dyDescent="0.35">
      <c r="B10" s="309" t="s">
        <v>105</v>
      </c>
      <c r="C10" s="310"/>
      <c r="D10" s="310"/>
      <c r="E10" s="310"/>
      <c r="F10" s="311"/>
      <c r="G10" s="33">
        <f>IF(G7="YES",2*G9,0%)</f>
        <v>0</v>
      </c>
    </row>
    <row r="11" spans="1:10" x14ac:dyDescent="0.3">
      <c r="B11" s="322" t="s">
        <v>129</v>
      </c>
      <c r="C11" s="323"/>
      <c r="D11" s="323"/>
      <c r="E11" s="323"/>
      <c r="F11" s="324"/>
      <c r="G11" s="34">
        <f>G5-G8</f>
        <v>0</v>
      </c>
    </row>
    <row r="12" spans="1:10" x14ac:dyDescent="0.3">
      <c r="B12" s="325" t="s">
        <v>112</v>
      </c>
      <c r="C12" s="326"/>
      <c r="D12" s="326"/>
      <c r="E12" s="326"/>
      <c r="F12" s="327"/>
      <c r="G12" s="32">
        <f>IFERROR(G11/$I$1,0)</f>
        <v>0</v>
      </c>
    </row>
    <row r="13" spans="1:10" ht="15" thickBot="1" x14ac:dyDescent="0.35">
      <c r="B13" s="309" t="s">
        <v>105</v>
      </c>
      <c r="C13" s="310"/>
      <c r="D13" s="310"/>
      <c r="E13" s="310"/>
      <c r="F13" s="311"/>
      <c r="G13" s="35">
        <f>IF(G7="YES",MIN(G12,5%),0%)</f>
        <v>0</v>
      </c>
    </row>
    <row r="14" spans="1:10" x14ac:dyDescent="0.3">
      <c r="B14" s="312" t="s">
        <v>106</v>
      </c>
      <c r="C14" s="313"/>
      <c r="D14" s="313"/>
      <c r="E14" s="313"/>
      <c r="F14" s="314"/>
      <c r="G14" s="28"/>
    </row>
    <row r="15" spans="1:10" x14ac:dyDescent="0.3">
      <c r="B15" s="334" t="s">
        <v>112</v>
      </c>
      <c r="C15" s="335"/>
      <c r="D15" s="335"/>
      <c r="E15" s="335"/>
      <c r="F15" s="336"/>
      <c r="G15" s="29">
        <f>IFERROR(G14/$I$1,0)</f>
        <v>0</v>
      </c>
    </row>
    <row r="16" spans="1:10" x14ac:dyDescent="0.3">
      <c r="B16" s="334" t="s">
        <v>104</v>
      </c>
      <c r="C16" s="335"/>
      <c r="D16" s="335"/>
      <c r="E16" s="335"/>
      <c r="F16" s="336"/>
      <c r="G16" s="36" t="str">
        <f>IF(G15&gt;=15%,"YES","NO")</f>
        <v>NO</v>
      </c>
    </row>
    <row r="17" spans="2:7" ht="15" thickBot="1" x14ac:dyDescent="0.35">
      <c r="B17" s="309" t="s">
        <v>105</v>
      </c>
      <c r="C17" s="310"/>
      <c r="D17" s="310"/>
      <c r="E17" s="310"/>
      <c r="F17" s="311"/>
      <c r="G17" s="35">
        <f>IF(G16="YES",10%,0%)</f>
        <v>0</v>
      </c>
    </row>
    <row r="18" spans="2:7" x14ac:dyDescent="0.3">
      <c r="B18" s="312" t="s">
        <v>107</v>
      </c>
      <c r="C18" s="313"/>
      <c r="D18" s="313"/>
      <c r="E18" s="313"/>
      <c r="F18" s="314"/>
      <c r="G18" s="37" t="str">
        <f>IF(PESCO!$C$4="YES","YES","NO")</f>
        <v>NO</v>
      </c>
    </row>
    <row r="19" spans="2:7" ht="15" thickBot="1" x14ac:dyDescent="0.35">
      <c r="B19" s="309" t="s">
        <v>105</v>
      </c>
      <c r="C19" s="310"/>
      <c r="D19" s="310"/>
      <c r="E19" s="310"/>
      <c r="F19" s="311"/>
      <c r="G19" s="35">
        <f>IF(G18="YES",10%,0%)</f>
        <v>0</v>
      </c>
    </row>
    <row r="20" spans="2:7" ht="45" customHeight="1" thickBot="1" x14ac:dyDescent="0.35">
      <c r="B20" s="328" t="str">
        <f>"TOTAL INCREASE IN THE FUNDING RATE (BONUS)" &amp; CHAR(10) &amp; "FOR THE ACTIVITY " &amp;$C$1</f>
        <v xml:space="preserve">TOTAL INCREASE IN THE FUNDING RATE (BONUS)
FOR THE ACTIVITY </v>
      </c>
      <c r="C20" s="329"/>
      <c r="D20" s="329"/>
      <c r="E20" s="329"/>
      <c r="F20" s="330"/>
      <c r="G20" s="27">
        <f>IF(OR($C$1="STUDIES", $C$1="QUALIFICATION",$C$1="CERTIFICATION"),MIN(10%,G13+G10+G17+G19),MIN(35%,G13+G10+G17+G19))</f>
        <v>0</v>
      </c>
    </row>
    <row r="21" spans="2:7" ht="15" thickBot="1" x14ac:dyDescent="0.35"/>
    <row r="22" spans="2:7" ht="45" customHeight="1" thickBot="1" x14ac:dyDescent="0.35">
      <c r="B22" s="328" t="str">
        <f>"PARTICIPATION OF SMES AND MIDCAPS IN THE ACTIVITY " &amp; $C$1 &amp; " (AWARD)"</f>
        <v>PARTICIPATION OF SMES AND MIDCAPS IN THE ACTIVITY  (AWARD)</v>
      </c>
      <c r="C22" s="329"/>
      <c r="D22" s="329"/>
      <c r="E22" s="329"/>
      <c r="F22" s="329"/>
      <c r="G22" s="333"/>
    </row>
    <row r="23" spans="2:7" ht="15.6" customHeight="1" x14ac:dyDescent="0.3">
      <c r="B23" s="312" t="s">
        <v>121</v>
      </c>
      <c r="C23" s="313"/>
      <c r="D23" s="313"/>
      <c r="E23" s="313"/>
      <c r="F23" s="314"/>
      <c r="G23" s="28">
        <f>G5</f>
        <v>0</v>
      </c>
    </row>
    <row r="24" spans="2:7" ht="15.6" customHeight="1" thickBot="1" x14ac:dyDescent="0.35">
      <c r="B24" s="309" t="s">
        <v>112</v>
      </c>
      <c r="C24" s="310"/>
      <c r="D24" s="310"/>
      <c r="E24" s="310"/>
      <c r="F24" s="311"/>
      <c r="G24" s="33">
        <f>IFERROR(G23/$I$1,0)</f>
        <v>0</v>
      </c>
    </row>
    <row r="25" spans="2:7" ht="15.6" customHeight="1" x14ac:dyDescent="0.3">
      <c r="B25" s="312" t="s">
        <v>122</v>
      </c>
      <c r="C25" s="313"/>
      <c r="D25" s="313"/>
      <c r="E25" s="313"/>
      <c r="F25" s="314"/>
      <c r="G25" s="39"/>
    </row>
    <row r="26" spans="2:7" ht="15.6" customHeight="1" thickBot="1" x14ac:dyDescent="0.35">
      <c r="B26" s="309" t="s">
        <v>112</v>
      </c>
      <c r="C26" s="310"/>
      <c r="D26" s="310"/>
      <c r="E26" s="310"/>
      <c r="F26" s="311"/>
      <c r="G26" s="33">
        <f>IFERROR(G25/$I$1,0)</f>
        <v>0</v>
      </c>
    </row>
    <row r="27" spans="2:7" s="23" customFormat="1" ht="15.6" customHeight="1" x14ac:dyDescent="0.3">
      <c r="B27" s="312" t="s">
        <v>123</v>
      </c>
      <c r="C27" s="313"/>
      <c r="D27" s="313"/>
      <c r="E27" s="313"/>
      <c r="F27" s="314"/>
      <c r="G27" s="39">
        <f>G23-G25</f>
        <v>0</v>
      </c>
    </row>
    <row r="28" spans="2:7" s="23" customFormat="1" ht="15.6" customHeight="1" thickBot="1" x14ac:dyDescent="0.35">
      <c r="B28" s="309" t="s">
        <v>112</v>
      </c>
      <c r="C28" s="310"/>
      <c r="D28" s="310"/>
      <c r="E28" s="310"/>
      <c r="F28" s="311"/>
      <c r="G28" s="33">
        <f>G24-G26</f>
        <v>0</v>
      </c>
    </row>
    <row r="29" spans="2:7" s="23" customFormat="1" ht="15.6" customHeight="1" x14ac:dyDescent="0.3">
      <c r="B29" s="312" t="s">
        <v>124</v>
      </c>
      <c r="C29" s="313"/>
      <c r="D29" s="313"/>
      <c r="E29" s="313"/>
      <c r="F29" s="314"/>
      <c r="G29" s="38">
        <f>G14</f>
        <v>0</v>
      </c>
    </row>
    <row r="30" spans="2:7" s="23" customFormat="1" ht="15.6" customHeight="1" thickBot="1" x14ac:dyDescent="0.35">
      <c r="B30" s="309" t="s">
        <v>112</v>
      </c>
      <c r="C30" s="310"/>
      <c r="D30" s="310"/>
      <c r="E30" s="310"/>
      <c r="F30" s="311"/>
      <c r="G30" s="33">
        <f>IFERROR(G29/$I$1,0)</f>
        <v>0</v>
      </c>
    </row>
    <row r="31" spans="2:7" s="23" customFormat="1" ht="15.6" customHeight="1" x14ac:dyDescent="0.3">
      <c r="B31" s="312" t="s">
        <v>125</v>
      </c>
      <c r="C31" s="313"/>
      <c r="D31" s="313"/>
      <c r="E31" s="313"/>
      <c r="F31" s="314"/>
      <c r="G31" s="38"/>
    </row>
    <row r="32" spans="2:7" s="23" customFormat="1" ht="15.6" customHeight="1" thickBot="1" x14ac:dyDescent="0.35">
      <c r="B32" s="309" t="s">
        <v>112</v>
      </c>
      <c r="C32" s="310"/>
      <c r="D32" s="310"/>
      <c r="E32" s="310"/>
      <c r="F32" s="311"/>
      <c r="G32" s="33">
        <f>IFERROR(G31/$I$1,0)</f>
        <v>0</v>
      </c>
    </row>
    <row r="33" spans="2:7" s="23" customFormat="1" ht="15.6" customHeight="1" x14ac:dyDescent="0.3">
      <c r="B33" s="312" t="s">
        <v>126</v>
      </c>
      <c r="C33" s="313"/>
      <c r="D33" s="313"/>
      <c r="E33" s="313"/>
      <c r="F33" s="314"/>
      <c r="G33" s="38">
        <f>G29-G31</f>
        <v>0</v>
      </c>
    </row>
    <row r="34" spans="2:7" s="23" customFormat="1" ht="15.6" customHeight="1" thickBot="1" x14ac:dyDescent="0.35">
      <c r="B34" s="309" t="s">
        <v>112</v>
      </c>
      <c r="C34" s="310"/>
      <c r="D34" s="310"/>
      <c r="E34" s="310"/>
      <c r="F34" s="311"/>
      <c r="G34" s="33">
        <f>G30-G32</f>
        <v>0</v>
      </c>
    </row>
    <row r="35" spans="2:7" ht="15" thickBot="1" x14ac:dyDescent="0.35"/>
    <row r="36" spans="2:7" ht="45" customHeight="1" thickBot="1" x14ac:dyDescent="0.35">
      <c r="B36" s="319" t="s">
        <v>264</v>
      </c>
      <c r="C36" s="320"/>
      <c r="D36" s="320"/>
      <c r="E36" s="320"/>
      <c r="F36" s="320"/>
      <c r="G36" s="321"/>
    </row>
    <row r="37" spans="2:7" ht="21.6" thickBot="1" x14ac:dyDescent="0.35">
      <c r="B37" s="315" t="s">
        <v>127</v>
      </c>
      <c r="C37" s="316"/>
      <c r="D37" s="316"/>
      <c r="E37" s="316"/>
      <c r="F37" s="317"/>
      <c r="G37" s="318"/>
    </row>
    <row r="38" spans="2:7" x14ac:dyDescent="0.3">
      <c r="B38" s="312" t="s">
        <v>108</v>
      </c>
      <c r="C38" s="313"/>
      <c r="D38" s="313"/>
      <c r="E38" s="313"/>
      <c r="F38" s="314"/>
      <c r="G38" s="28"/>
    </row>
    <row r="39" spans="2:7" ht="15" thickBot="1" x14ac:dyDescent="0.35">
      <c r="B39" s="309" t="s">
        <v>112</v>
      </c>
      <c r="C39" s="310"/>
      <c r="D39" s="310"/>
      <c r="E39" s="310"/>
      <c r="F39" s="311"/>
      <c r="G39" s="33">
        <f>IFERROR(G38/F37,0)</f>
        <v>0</v>
      </c>
    </row>
    <row r="40" spans="2:7" x14ac:dyDescent="0.3">
      <c r="B40" s="312" t="s">
        <v>109</v>
      </c>
      <c r="C40" s="313"/>
      <c r="D40" s="313"/>
      <c r="E40" s="313"/>
      <c r="F40" s="314"/>
      <c r="G40" s="39"/>
    </row>
    <row r="41" spans="2:7" ht="15" thickBot="1" x14ac:dyDescent="0.35">
      <c r="B41" s="309" t="s">
        <v>112</v>
      </c>
      <c r="C41" s="310"/>
      <c r="D41" s="310"/>
      <c r="E41" s="310"/>
      <c r="F41" s="311"/>
      <c r="G41" s="33">
        <f>IFERROR(G40/F37,0)</f>
        <v>0</v>
      </c>
    </row>
    <row r="42" spans="2:7" x14ac:dyDescent="0.3">
      <c r="B42" s="312" t="s">
        <v>110</v>
      </c>
      <c r="C42" s="313"/>
      <c r="D42" s="313"/>
      <c r="E42" s="313"/>
      <c r="F42" s="314"/>
      <c r="G42" s="39">
        <f>G38-G40</f>
        <v>0</v>
      </c>
    </row>
    <row r="43" spans="2:7" ht="15" thickBot="1" x14ac:dyDescent="0.35">
      <c r="B43" s="309" t="s">
        <v>112</v>
      </c>
      <c r="C43" s="310"/>
      <c r="D43" s="310"/>
      <c r="E43" s="310"/>
      <c r="F43" s="311"/>
      <c r="G43" s="33">
        <f>IFERROR(G42/F37,0)</f>
        <v>0</v>
      </c>
    </row>
    <row r="44" spans="2:7" x14ac:dyDescent="0.3">
      <c r="B44" s="312" t="s">
        <v>113</v>
      </c>
      <c r="C44" s="313"/>
      <c r="D44" s="313"/>
      <c r="E44" s="313"/>
      <c r="F44" s="314"/>
      <c r="G44" s="38"/>
    </row>
    <row r="45" spans="2:7" ht="15" thickBot="1" x14ac:dyDescent="0.35">
      <c r="B45" s="309" t="s">
        <v>112</v>
      </c>
      <c r="C45" s="310"/>
      <c r="D45" s="310"/>
      <c r="E45" s="310"/>
      <c r="F45" s="311"/>
      <c r="G45" s="33">
        <f>IFERROR(G44/F37,0)</f>
        <v>0</v>
      </c>
    </row>
    <row r="46" spans="2:7" x14ac:dyDescent="0.3">
      <c r="B46" s="312" t="s">
        <v>111</v>
      </c>
      <c r="C46" s="313"/>
      <c r="D46" s="313"/>
      <c r="E46" s="313"/>
      <c r="F46" s="314"/>
      <c r="G46" s="38"/>
    </row>
    <row r="47" spans="2:7" ht="15" thickBot="1" x14ac:dyDescent="0.35">
      <c r="B47" s="309" t="s">
        <v>112</v>
      </c>
      <c r="C47" s="310"/>
      <c r="D47" s="310"/>
      <c r="E47" s="310"/>
      <c r="F47" s="311"/>
      <c r="G47" s="33">
        <f>IFERROR(G46/F37,0)</f>
        <v>0</v>
      </c>
    </row>
    <row r="48" spans="2:7" x14ac:dyDescent="0.3">
      <c r="B48" s="312" t="s">
        <v>119</v>
      </c>
      <c r="C48" s="313"/>
      <c r="D48" s="313"/>
      <c r="E48" s="313"/>
      <c r="F48" s="314"/>
      <c r="G48" s="38">
        <f>G44-G46</f>
        <v>0</v>
      </c>
    </row>
    <row r="49" spans="2:7" ht="15" thickBot="1" x14ac:dyDescent="0.35">
      <c r="B49" s="309" t="s">
        <v>112</v>
      </c>
      <c r="C49" s="310"/>
      <c r="D49" s="310"/>
      <c r="E49" s="310"/>
      <c r="F49" s="311"/>
      <c r="G49" s="33">
        <f>IFERROR(G48/F37,0)</f>
        <v>0</v>
      </c>
    </row>
  </sheetData>
  <sheetProtection algorithmName="SHA-512" hashValue="7PwTUR4TKMyNTGEnwbr7WdKU9EC8CeuR7L9f1O9QqwI09fzDFjf3wlFXDaw2yW0el8QicBTI2GJjB4jqrivBQQ==" saltValue="6l5gWhvNkS8tiXVI7hMzJA==" spinCount="100000" sheet="1" objects="1" scenarios="1"/>
  <mergeCells count="49">
    <mergeCell ref="I1:J1"/>
    <mergeCell ref="B4:G4"/>
    <mergeCell ref="B5:F5"/>
    <mergeCell ref="B22:G22"/>
    <mergeCell ref="B11:F11"/>
    <mergeCell ref="B12:F12"/>
    <mergeCell ref="B13:F13"/>
    <mergeCell ref="B14:F14"/>
    <mergeCell ref="B15:F15"/>
    <mergeCell ref="B6:F6"/>
    <mergeCell ref="A1:B1"/>
    <mergeCell ref="E1:H1"/>
    <mergeCell ref="C1:D1"/>
    <mergeCell ref="B16:F16"/>
    <mergeCell ref="B17:F17"/>
    <mergeCell ref="B18:F18"/>
    <mergeCell ref="B7:F7"/>
    <mergeCell ref="B8:F8"/>
    <mergeCell ref="B9:F9"/>
    <mergeCell ref="B10:F10"/>
    <mergeCell ref="B26:F26"/>
    <mergeCell ref="B23:F23"/>
    <mergeCell ref="B24:F24"/>
    <mergeCell ref="B25:F25"/>
    <mergeCell ref="B20:F20"/>
    <mergeCell ref="B19:F19"/>
    <mergeCell ref="B32:F32"/>
    <mergeCell ref="B33:F33"/>
    <mergeCell ref="B34:F34"/>
    <mergeCell ref="B27:F27"/>
    <mergeCell ref="B28:F28"/>
    <mergeCell ref="B29:F29"/>
    <mergeCell ref="B30:F30"/>
    <mergeCell ref="B31:F31"/>
    <mergeCell ref="B36:G36"/>
    <mergeCell ref="B38:F38"/>
    <mergeCell ref="B39:F39"/>
    <mergeCell ref="B40:F40"/>
    <mergeCell ref="B41:F41"/>
    <mergeCell ref="B47:F47"/>
    <mergeCell ref="B48:F48"/>
    <mergeCell ref="B49:F49"/>
    <mergeCell ref="B37:E37"/>
    <mergeCell ref="F37:G37"/>
    <mergeCell ref="B42:F42"/>
    <mergeCell ref="B43:F43"/>
    <mergeCell ref="B44:F44"/>
    <mergeCell ref="B45:F45"/>
    <mergeCell ref="B46:F46"/>
  </mergeCells>
  <pageMargins left="0.7" right="0.7" top="0.75" bottom="0.75" header="0.3" footer="0.3"/>
  <pageSetup paperSize="9" orientation="portrait" r:id="rId1"/>
  <ignoredErrors>
    <ignoredError sqref="G18" formula="1"/>
    <ignoredError sqref="G10 G13 G7 G16:G17 G28 G34" evalError="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D10"/>
  <sheetViews>
    <sheetView workbookViewId="0">
      <selection activeCell="D7" sqref="D7"/>
    </sheetView>
  </sheetViews>
  <sheetFormatPr defaultRowHeight="14.4" x14ac:dyDescent="0.3"/>
  <cols>
    <col min="1" max="1" width="19.33203125" bestFit="1" customWidth="1"/>
    <col min="2" max="2" width="11.88671875" customWidth="1"/>
    <col min="3" max="3" width="21.44140625" bestFit="1" customWidth="1"/>
    <col min="4" max="4" width="20.21875" customWidth="1"/>
  </cols>
  <sheetData>
    <row r="1" spans="1:4" x14ac:dyDescent="0.3">
      <c r="A1" s="11" t="s">
        <v>60</v>
      </c>
      <c r="B1" s="11" t="s">
        <v>61</v>
      </c>
      <c r="C1" s="114" t="s">
        <v>222</v>
      </c>
      <c r="D1" s="114" t="s">
        <v>169</v>
      </c>
    </row>
    <row r="2" spans="1:4" x14ac:dyDescent="0.3">
      <c r="A2" t="s">
        <v>55</v>
      </c>
      <c r="B2" s="20">
        <v>0</v>
      </c>
      <c r="D2" s="20"/>
    </row>
    <row r="3" spans="1:4" x14ac:dyDescent="0.3">
      <c r="A3" t="s">
        <v>62</v>
      </c>
      <c r="B3" s="20">
        <v>0</v>
      </c>
      <c r="C3" t="s">
        <v>62</v>
      </c>
      <c r="D3" s="136">
        <v>0.65</v>
      </c>
    </row>
    <row r="4" spans="1:4" x14ac:dyDescent="0.3">
      <c r="A4" t="s">
        <v>57</v>
      </c>
      <c r="B4" s="20">
        <v>1</v>
      </c>
      <c r="C4" t="s">
        <v>57</v>
      </c>
      <c r="D4" s="136">
        <v>0.9</v>
      </c>
    </row>
    <row r="5" spans="1:4" x14ac:dyDescent="0.3">
      <c r="A5" t="s">
        <v>54</v>
      </c>
      <c r="B5" s="20">
        <v>0</v>
      </c>
      <c r="C5" t="s">
        <v>54</v>
      </c>
      <c r="D5" s="136">
        <v>0.65</v>
      </c>
    </row>
    <row r="6" spans="1:4" x14ac:dyDescent="0.3">
      <c r="A6" t="s">
        <v>59</v>
      </c>
      <c r="B6" s="20">
        <v>0</v>
      </c>
      <c r="C6" t="s">
        <v>59</v>
      </c>
      <c r="D6" s="136">
        <v>0.2</v>
      </c>
    </row>
    <row r="7" spans="1:4" x14ac:dyDescent="0.3">
      <c r="A7" t="s">
        <v>56</v>
      </c>
      <c r="B7" s="20">
        <v>0</v>
      </c>
      <c r="C7" t="s">
        <v>56</v>
      </c>
      <c r="D7" s="136">
        <v>0.45</v>
      </c>
    </row>
    <row r="8" spans="1:4" x14ac:dyDescent="0.3">
      <c r="A8" t="s">
        <v>63</v>
      </c>
      <c r="B8" s="20">
        <v>0</v>
      </c>
      <c r="C8" t="s">
        <v>63</v>
      </c>
      <c r="D8" s="136">
        <v>0.7</v>
      </c>
    </row>
    <row r="9" spans="1:4" x14ac:dyDescent="0.3">
      <c r="A9" t="s">
        <v>64</v>
      </c>
      <c r="B9" s="20">
        <v>0</v>
      </c>
      <c r="C9" t="s">
        <v>64</v>
      </c>
      <c r="D9" s="136">
        <v>0.7</v>
      </c>
    </row>
    <row r="10" spans="1:4" x14ac:dyDescent="0.3">
      <c r="A10" t="s">
        <v>65</v>
      </c>
      <c r="B10" s="20">
        <v>0</v>
      </c>
      <c r="C10" t="s">
        <v>65</v>
      </c>
      <c r="D10" s="136">
        <v>0.65</v>
      </c>
    </row>
  </sheetData>
  <sheetProtection algorithmName="SHA-512" hashValue="pjv/tETbSlQydLUcIlnkPZYOcqL7C8vu3LRegGKvku07OQsqmXzOug03IwBS9X0IkobqEV1J97h8g5Mh7cwkMg==" saltValue="Z4WCCIX3zvJSCk7tWS4mqw==" spinCount="100000" sheet="1" objects="1" scenarios="1"/>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tint="0.79998168889431442"/>
    <pageSetUpPr fitToPage="1"/>
  </sheetPr>
  <dimension ref="A3:K9"/>
  <sheetViews>
    <sheetView showGridLines="0" showRowColHeaders="0" zoomScale="130" zoomScaleNormal="130" workbookViewId="0">
      <selection activeCell="C4" sqref="C4"/>
    </sheetView>
  </sheetViews>
  <sheetFormatPr defaultRowHeight="14.4" x14ac:dyDescent="0.3"/>
  <cols>
    <col min="1" max="1" width="3.21875" style="17" customWidth="1"/>
    <col min="2" max="2" width="59.33203125" style="18" customWidth="1"/>
    <col min="3" max="3" width="16.77734375" style="18" customWidth="1"/>
    <col min="4" max="16384" width="8.88671875" style="18"/>
  </cols>
  <sheetData>
    <row r="3" spans="2:11" ht="17.399999999999999" customHeight="1" x14ac:dyDescent="0.3"/>
    <row r="4" spans="2:11" ht="63" x14ac:dyDescent="0.3">
      <c r="B4" s="19" t="s">
        <v>267</v>
      </c>
      <c r="C4" s="191"/>
    </row>
    <row r="7" spans="2:11" ht="79.2" customHeight="1" x14ac:dyDescent="0.3">
      <c r="B7" s="146" t="str">
        <f>IF(C4="YES","Please provide a reference to one of the PESCO projects included in the list adopted by the Council at the time of the submission of your proposal:","")</f>
        <v/>
      </c>
      <c r="C7" s="340"/>
      <c r="D7" s="340"/>
      <c r="E7" s="340"/>
      <c r="F7" s="340"/>
    </row>
    <row r="9" spans="2:11" ht="79.2" customHeight="1" x14ac:dyDescent="0.3">
      <c r="B9" s="173" t="str">
        <f>IF(C4="YES","And provide a justification that this action is developed in the context of that PESCO project:","")</f>
        <v/>
      </c>
      <c r="C9" s="341"/>
      <c r="D9" s="341"/>
      <c r="E9" s="341"/>
      <c r="F9" s="341"/>
      <c r="G9" s="341"/>
      <c r="H9" s="341"/>
      <c r="I9" s="341"/>
      <c r="J9" s="341"/>
      <c r="K9" s="341"/>
    </row>
  </sheetData>
  <sheetProtection algorithmName="SHA-512" hashValue="5zI2kql3JDz+ipwpd3rtIF7vnaIHnCLzfwFsMRlA00QW6mJUSXSX376fY8Up7WoRXa7cIhUoqX231jT/xqDnVA==" saltValue="kqpTVmUbaxZRiptudgwhAQ==" spinCount="100000" sheet="1" objects="1" scenarios="1" selectLockedCells="1"/>
  <mergeCells count="2">
    <mergeCell ref="C7:F7"/>
    <mergeCell ref="C9:K9"/>
  </mergeCells>
  <conditionalFormatting sqref="B7:F7 B9:K9">
    <cfRule type="expression" dxfId="1" priority="2">
      <formula>$C$4="YES"</formula>
    </cfRule>
  </conditionalFormatting>
  <conditionalFormatting sqref="C7 C9">
    <cfRule type="expression" dxfId="0" priority="1">
      <formula>$C$4="YES"</formula>
    </cfRule>
  </conditionalFormatting>
  <dataValidations count="1">
    <dataValidation type="list" allowBlank="1" showInputMessage="1" showErrorMessage="1" sqref="C4">
      <formula1>"YES,NO"</formula1>
    </dataValidation>
  </dataValidations>
  <pageMargins left="0.70866141732283472" right="0.70866141732283472" top="0.74803149606299213" bottom="0.74803149606299213" header="0.31496062992125984" footer="0.31496062992125984"/>
  <pageSetup paperSize="9" scale="87" orientation="landscape" r:id="rId1"/>
  <headerFooter scaleWithDoc="0">
    <oddHeader>&amp;L&amp;F&amp;R &amp;A</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D4"/>
  <sheetViews>
    <sheetView showGridLines="0" showRowColHeaders="0" workbookViewId="0">
      <selection activeCell="A2" sqref="A2"/>
    </sheetView>
  </sheetViews>
  <sheetFormatPr defaultRowHeight="14.4" x14ac:dyDescent="0.3"/>
  <cols>
    <col min="1" max="1" width="20.33203125" customWidth="1"/>
    <col min="2" max="2" width="28.109375" customWidth="1"/>
    <col min="3" max="3" width="30.44140625" customWidth="1"/>
    <col min="4" max="4" width="21.21875" customWidth="1"/>
  </cols>
  <sheetData>
    <row r="1" spans="1:4" ht="15" thickBot="1" x14ac:dyDescent="0.35">
      <c r="A1" s="195" t="s">
        <v>305</v>
      </c>
      <c r="B1" s="196" t="s">
        <v>306</v>
      </c>
      <c r="C1" s="196" t="s">
        <v>307</v>
      </c>
      <c r="D1" s="196" t="s">
        <v>308</v>
      </c>
    </row>
    <row r="2" spans="1:4" ht="15" thickBot="1" x14ac:dyDescent="0.35">
      <c r="A2" s="197" t="s">
        <v>309</v>
      </c>
      <c r="B2" s="198">
        <v>44377</v>
      </c>
      <c r="C2" s="199"/>
      <c r="D2" s="199"/>
    </row>
    <row r="3" spans="1:4" ht="15" thickBot="1" x14ac:dyDescent="0.35">
      <c r="A3" s="197"/>
      <c r="B3" s="200"/>
      <c r="C3" s="201"/>
      <c r="D3" s="202"/>
    </row>
    <row r="4" spans="1:4" ht="15" thickBot="1" x14ac:dyDescent="0.35">
      <c r="A4" s="197"/>
      <c r="B4" s="200"/>
      <c r="C4" s="201"/>
      <c r="D4" s="202"/>
    </row>
  </sheetData>
  <sheetProtection algorithmName="SHA-512" hashValue="U3pFn1/3u0jCe6nGIQdPE9548+PAaXS+tnm07SSAgPXKkB7pQon3Og3tTaZd80AX63tuBft3W7CF88s7rE2mtA==" saltValue="8fdEp89QKYPeug927JnnHA==" spinCount="100000" sheet="1" objects="1" scenarios="1"/>
  <pageMargins left="0.70866141732283472" right="0.70866141732283472" top="0.74803149606299213" bottom="0.74803149606299213" header="0.31496062992125984" footer="0.31496062992125984"/>
  <pageSetup paperSize="9" scale="87" fitToHeight="0" orientation="portrait" r:id="rId1"/>
  <headerFooter>
    <oddHeader>&amp;L&amp;F&amp;R&amp;A</oddHead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3:B11"/>
  <sheetViews>
    <sheetView showGridLines="0" showRowColHeaders="0" zoomScale="140" zoomScaleNormal="140" workbookViewId="0">
      <selection activeCell="B7" sqref="B7"/>
    </sheetView>
  </sheetViews>
  <sheetFormatPr defaultRowHeight="14.4" x14ac:dyDescent="0.3"/>
  <cols>
    <col min="1" max="1" width="64.44140625" customWidth="1"/>
    <col min="2" max="2" width="52.21875" customWidth="1"/>
  </cols>
  <sheetData>
    <row r="3" spans="1:2" ht="21" x14ac:dyDescent="0.3">
      <c r="A3" s="6" t="s">
        <v>130</v>
      </c>
      <c r="B3" s="7"/>
    </row>
    <row r="7" spans="1:2" ht="21" x14ac:dyDescent="0.3">
      <c r="A7" s="6" t="s">
        <v>253</v>
      </c>
      <c r="B7" s="7"/>
    </row>
    <row r="8" spans="1:2" x14ac:dyDescent="0.3">
      <c r="A8" s="135"/>
      <c r="B8" s="133" t="str">
        <f>IF(B7="","",IF(OR(RIGHT(B7,1)="R", RIGHT(B7,4)="RDIS"), "You are applying for a call for Research actions.","You are applying for a call for Development actions."))</f>
        <v/>
      </c>
    </row>
    <row r="9" spans="1:2" x14ac:dyDescent="0.3">
      <c r="A9" s="214" t="str">
        <f>IF(ISNUMBER(SEARCH("OPEN", B7)), "Actions under this call will be implemented through ""lump sums"" grants.", IF(B7="","","Actions under this call will be implemented through ""actual costs"" grants."))</f>
        <v/>
      </c>
      <c r="B9" s="214"/>
    </row>
    <row r="10" spans="1:2" x14ac:dyDescent="0.3">
      <c r="A10" s="3"/>
      <c r="B10" s="3"/>
    </row>
    <row r="11" spans="1:2" ht="21" x14ac:dyDescent="0.3">
      <c r="A11" s="6" t="s">
        <v>46</v>
      </c>
      <c r="B11" s="7"/>
    </row>
  </sheetData>
  <sheetProtection algorithmName="SHA-512" hashValue="T/B7T+PzKeKGaWAR24L60uZyacc0ypJcSd0K090arteuj6IT2uljbA/UYa8jPPqzIrh/47YWKGUjusAZyzxo7g==" saltValue="YsIfEg1H3x9lM9XIKO357Q==" spinCount="100000" sheet="1" objects="1" scenarios="1" selectLockedCells="1"/>
  <mergeCells count="1">
    <mergeCell ref="A9:B9"/>
  </mergeCells>
  <dataValidations count="1">
    <dataValidation type="list" allowBlank="1" showInputMessage="1" showErrorMessage="1" sqref="B11">
      <formula1>INDIRECT(SUBSTITUTE(B7,"-","_"))</formula1>
    </dataValidation>
  </dataValidations>
  <pageMargins left="0.70866141732283472" right="0.70866141732283472" top="0.74803149606299213" bottom="0.74803149606299213" header="0.31496062992125984" footer="0.31496062992125984"/>
  <pageSetup paperSize="9" scale="74" orientation="portrait" r:id="rId1"/>
  <headerFooter scaleWithDoc="0">
    <oddHeader>&amp;L&amp;F&amp;R &amp;A</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CallsList!$A$2:$A$24</xm:f>
          </x14:formula1>
          <xm:sqref>B7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24"/>
  <sheetViews>
    <sheetView workbookViewId="0">
      <pane ySplit="1" topLeftCell="A2" activePane="bottomLeft" state="frozen"/>
      <selection pane="bottomLeft" activeCell="C4" sqref="C4"/>
    </sheetView>
  </sheetViews>
  <sheetFormatPr defaultRowHeight="14.4" x14ac:dyDescent="0.3"/>
  <cols>
    <col min="1" max="1" width="24.44140625" style="14" customWidth="1"/>
    <col min="2" max="2" width="32" customWidth="1"/>
    <col min="3" max="3" width="29.21875" customWidth="1"/>
    <col min="4" max="4" width="16.109375" customWidth="1"/>
  </cols>
  <sheetData>
    <row r="1" spans="1:3" x14ac:dyDescent="0.3">
      <c r="A1" s="5" t="s">
        <v>45</v>
      </c>
      <c r="B1" s="11" t="s">
        <v>208</v>
      </c>
      <c r="C1" s="130" t="s">
        <v>227</v>
      </c>
    </row>
    <row r="2" spans="1:3" x14ac:dyDescent="0.3">
      <c r="A2" s="13" t="s">
        <v>7</v>
      </c>
      <c r="B2" s="12" t="s">
        <v>209</v>
      </c>
      <c r="C2" s="128">
        <v>18500000</v>
      </c>
    </row>
    <row r="3" spans="1:3" x14ac:dyDescent="0.3">
      <c r="A3" s="13" t="s">
        <v>9</v>
      </c>
      <c r="B3" s="12" t="s">
        <v>209</v>
      </c>
      <c r="C3" s="128">
        <v>50000000</v>
      </c>
    </row>
    <row r="4" spans="1:3" x14ac:dyDescent="0.3">
      <c r="A4" s="13" t="s">
        <v>11</v>
      </c>
      <c r="B4" s="12" t="s">
        <v>209</v>
      </c>
      <c r="C4" s="128">
        <v>70000000</v>
      </c>
    </row>
    <row r="5" spans="1:3" x14ac:dyDescent="0.3">
      <c r="A5" s="13" t="s">
        <v>14</v>
      </c>
      <c r="B5" s="12" t="s">
        <v>209</v>
      </c>
      <c r="C5" s="128">
        <v>38000000</v>
      </c>
    </row>
    <row r="6" spans="1:3" x14ac:dyDescent="0.3">
      <c r="A6" s="13" t="s">
        <v>17</v>
      </c>
      <c r="B6" s="12" t="s">
        <v>209</v>
      </c>
      <c r="C6" s="128">
        <v>13500000</v>
      </c>
    </row>
    <row r="7" spans="1:3" x14ac:dyDescent="0.3">
      <c r="A7" s="13" t="s">
        <v>18</v>
      </c>
      <c r="B7" s="12" t="s">
        <v>209</v>
      </c>
      <c r="C7" s="128">
        <v>20000000</v>
      </c>
    </row>
    <row r="8" spans="1:3" x14ac:dyDescent="0.3">
      <c r="A8" s="13" t="s">
        <v>19</v>
      </c>
      <c r="B8" s="12" t="s">
        <v>209</v>
      </c>
      <c r="C8" s="128">
        <v>50000000</v>
      </c>
    </row>
    <row r="9" spans="1:3" x14ac:dyDescent="0.3">
      <c r="A9" s="13" t="s">
        <v>21</v>
      </c>
      <c r="B9" s="12" t="s">
        <v>209</v>
      </c>
      <c r="C9" s="128">
        <v>18500000</v>
      </c>
    </row>
    <row r="10" spans="1:3" x14ac:dyDescent="0.3">
      <c r="A10" s="13" t="s">
        <v>195</v>
      </c>
      <c r="B10" s="12" t="s">
        <v>209</v>
      </c>
      <c r="C10" s="128">
        <v>40000000</v>
      </c>
    </row>
    <row r="11" spans="1:3" x14ac:dyDescent="0.3">
      <c r="A11" s="13" t="s">
        <v>196</v>
      </c>
      <c r="B11" s="12" t="s">
        <v>209</v>
      </c>
      <c r="C11" s="128">
        <v>133000000</v>
      </c>
    </row>
    <row r="12" spans="1:3" x14ac:dyDescent="0.3">
      <c r="A12" s="13" t="s">
        <v>197</v>
      </c>
      <c r="B12" s="12" t="s">
        <v>209</v>
      </c>
      <c r="C12" s="128">
        <v>40000000</v>
      </c>
    </row>
    <row r="13" spans="1:3" x14ac:dyDescent="0.3">
      <c r="A13" s="13" t="s">
        <v>99</v>
      </c>
      <c r="B13" s="12" t="s">
        <v>209</v>
      </c>
      <c r="C13" s="128">
        <v>40000000</v>
      </c>
    </row>
    <row r="14" spans="1:3" x14ac:dyDescent="0.3">
      <c r="A14" s="13" t="s">
        <v>24</v>
      </c>
      <c r="B14" s="12" t="s">
        <v>209</v>
      </c>
      <c r="C14" s="128">
        <v>150000000</v>
      </c>
    </row>
    <row r="15" spans="1:3" x14ac:dyDescent="0.3">
      <c r="A15" s="13" t="s">
        <v>27</v>
      </c>
      <c r="B15" s="12" t="s">
        <v>209</v>
      </c>
      <c r="C15" s="128">
        <v>100000000</v>
      </c>
    </row>
    <row r="16" spans="1:3" x14ac:dyDescent="0.3">
      <c r="A16" s="13" t="s">
        <v>29</v>
      </c>
      <c r="B16" s="12" t="s">
        <v>209</v>
      </c>
      <c r="C16" s="128">
        <v>10000000</v>
      </c>
    </row>
    <row r="17" spans="1:3" x14ac:dyDescent="0.3">
      <c r="A17" s="13" t="s">
        <v>31</v>
      </c>
      <c r="B17" s="12" t="s">
        <v>209</v>
      </c>
      <c r="C17" s="128">
        <v>150000000</v>
      </c>
    </row>
    <row r="18" spans="1:3" x14ac:dyDescent="0.3">
      <c r="A18" s="13" t="s">
        <v>34</v>
      </c>
      <c r="B18" s="12" t="s">
        <v>209</v>
      </c>
      <c r="C18" s="128">
        <v>50000000</v>
      </c>
    </row>
    <row r="19" spans="1:3" x14ac:dyDescent="0.3">
      <c r="A19" s="13" t="s">
        <v>37</v>
      </c>
      <c r="B19" s="12" t="s">
        <v>209</v>
      </c>
      <c r="C19" s="128">
        <v>43500000</v>
      </c>
    </row>
    <row r="20" spans="1:3" x14ac:dyDescent="0.3">
      <c r="A20" s="13" t="s">
        <v>38</v>
      </c>
      <c r="B20" s="12" t="s">
        <v>209</v>
      </c>
      <c r="C20" s="128">
        <v>60000000</v>
      </c>
    </row>
    <row r="21" spans="1:3" x14ac:dyDescent="0.3">
      <c r="A21" s="13" t="s">
        <v>245</v>
      </c>
      <c r="B21" s="12" t="s">
        <v>209</v>
      </c>
      <c r="C21" s="128">
        <v>60000000</v>
      </c>
    </row>
    <row r="22" spans="1:3" x14ac:dyDescent="0.3">
      <c r="A22" s="13" t="s">
        <v>40</v>
      </c>
      <c r="B22" s="12" t="s">
        <v>210</v>
      </c>
      <c r="C22" s="128">
        <v>10000000</v>
      </c>
    </row>
    <row r="23" spans="1:3" x14ac:dyDescent="0.3">
      <c r="A23" s="13" t="s">
        <v>43</v>
      </c>
      <c r="B23" s="12" t="s">
        <v>210</v>
      </c>
      <c r="C23" s="128">
        <v>17500000</v>
      </c>
    </row>
    <row r="24" spans="1:3" x14ac:dyDescent="0.3">
      <c r="A24" s="13" t="s">
        <v>41</v>
      </c>
      <c r="B24" s="12" t="s">
        <v>210</v>
      </c>
      <c r="C24" s="128">
        <v>36000000</v>
      </c>
    </row>
  </sheetData>
  <sheetProtection algorithmName="SHA-512" hashValue="alxQopq7O94/npzPA0Dyu6JlxXMLWSKdGp42xOuWjszY8OpxjfU5RX8+C/TNV4pQc0a6esf6/SLiu99oQ7F0iQ==" saltValue="kdirmZ4pW4qWV2QUvuqnxg==" spinCount="100000" sheet="1" objects="1" scenario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38"/>
  <sheetViews>
    <sheetView workbookViewId="0">
      <pane ySplit="1" topLeftCell="A17" activePane="bottomLeft" state="frozen"/>
      <selection pane="bottomLeft" activeCell="B43" sqref="B43"/>
    </sheetView>
  </sheetViews>
  <sheetFormatPr defaultRowHeight="14.4" x14ac:dyDescent="0.3"/>
  <cols>
    <col min="1" max="1" width="33.33203125" customWidth="1"/>
    <col min="2" max="2" width="25.109375" customWidth="1"/>
  </cols>
  <sheetData>
    <row r="1" spans="1:2" x14ac:dyDescent="0.3">
      <c r="A1" s="5" t="s">
        <v>47</v>
      </c>
      <c r="B1" s="5" t="s">
        <v>252</v>
      </c>
    </row>
    <row r="2" spans="1:2" x14ac:dyDescent="0.3">
      <c r="A2" s="4" t="s">
        <v>8</v>
      </c>
      <c r="B2" s="134"/>
    </row>
    <row r="3" spans="1:2" x14ac:dyDescent="0.3">
      <c r="A3" s="4" t="s">
        <v>10</v>
      </c>
      <c r="B3" s="134"/>
    </row>
    <row r="4" spans="1:2" x14ac:dyDescent="0.3">
      <c r="A4" s="4" t="s">
        <v>12</v>
      </c>
      <c r="B4" s="134"/>
    </row>
    <row r="5" spans="1:2" x14ac:dyDescent="0.3">
      <c r="A5" s="4" t="s">
        <v>13</v>
      </c>
      <c r="B5" s="134"/>
    </row>
    <row r="6" spans="1:2" x14ac:dyDescent="0.3">
      <c r="A6" s="4" t="s">
        <v>15</v>
      </c>
      <c r="B6" s="134"/>
    </row>
    <row r="7" spans="1:2" x14ac:dyDescent="0.3">
      <c r="A7" s="4" t="s">
        <v>16</v>
      </c>
      <c r="B7" s="134"/>
    </row>
    <row r="8" spans="1:2" x14ac:dyDescent="0.3">
      <c r="A8" s="4" t="s">
        <v>198</v>
      </c>
      <c r="B8" s="134"/>
    </row>
    <row r="9" spans="1:2" x14ac:dyDescent="0.3">
      <c r="A9" s="4" t="s">
        <v>199</v>
      </c>
      <c r="B9" s="134"/>
    </row>
    <row r="10" spans="1:2" x14ac:dyDescent="0.3">
      <c r="A10" s="4" t="s">
        <v>200</v>
      </c>
      <c r="B10" s="134"/>
    </row>
    <row r="11" spans="1:2" x14ac:dyDescent="0.3">
      <c r="A11" s="4" t="s">
        <v>20</v>
      </c>
      <c r="B11" s="134"/>
    </row>
    <row r="12" spans="1:2" x14ac:dyDescent="0.3">
      <c r="A12" s="4" t="s">
        <v>22</v>
      </c>
      <c r="B12" s="134"/>
    </row>
    <row r="13" spans="1:2" x14ac:dyDescent="0.3">
      <c r="A13" s="4" t="s">
        <v>201</v>
      </c>
      <c r="B13" s="134"/>
    </row>
    <row r="14" spans="1:2" x14ac:dyDescent="0.3">
      <c r="A14" s="4" t="s">
        <v>250</v>
      </c>
      <c r="B14" s="134"/>
    </row>
    <row r="15" spans="1:2" x14ac:dyDescent="0.3">
      <c r="A15" s="4" t="s">
        <v>202</v>
      </c>
      <c r="B15" s="134"/>
    </row>
    <row r="16" spans="1:2" x14ac:dyDescent="0.3">
      <c r="A16" s="4" t="s">
        <v>203</v>
      </c>
      <c r="B16" s="134"/>
    </row>
    <row r="17" spans="1:2" x14ac:dyDescent="0.3">
      <c r="A17" s="4" t="s">
        <v>204</v>
      </c>
      <c r="B17" s="134"/>
    </row>
    <row r="18" spans="1:2" x14ac:dyDescent="0.3">
      <c r="A18" s="4" t="s">
        <v>205</v>
      </c>
      <c r="B18" s="134"/>
    </row>
    <row r="19" spans="1:2" x14ac:dyDescent="0.3">
      <c r="A19" s="4" t="s">
        <v>23</v>
      </c>
      <c r="B19" s="134"/>
    </row>
    <row r="20" spans="1:2" x14ac:dyDescent="0.3">
      <c r="A20" s="4" t="s">
        <v>25</v>
      </c>
      <c r="B20" s="134"/>
    </row>
    <row r="21" spans="1:2" x14ac:dyDescent="0.3">
      <c r="A21" s="4" t="s">
        <v>26</v>
      </c>
      <c r="B21" s="134"/>
    </row>
    <row r="22" spans="1:2" x14ac:dyDescent="0.3">
      <c r="A22" s="4" t="s">
        <v>28</v>
      </c>
      <c r="B22" s="134"/>
    </row>
    <row r="23" spans="1:2" x14ac:dyDescent="0.3">
      <c r="A23" s="4" t="s">
        <v>30</v>
      </c>
      <c r="B23" s="134"/>
    </row>
    <row r="24" spans="1:2" x14ac:dyDescent="0.3">
      <c r="A24" s="4" t="s">
        <v>32</v>
      </c>
      <c r="B24" s="134"/>
    </row>
    <row r="25" spans="1:2" x14ac:dyDescent="0.3">
      <c r="A25" s="4" t="s">
        <v>33</v>
      </c>
      <c r="B25" s="134"/>
    </row>
    <row r="26" spans="1:2" x14ac:dyDescent="0.3">
      <c r="A26" s="4" t="s">
        <v>206</v>
      </c>
      <c r="B26" s="134"/>
    </row>
    <row r="27" spans="1:2" x14ac:dyDescent="0.3">
      <c r="A27" s="4" t="s">
        <v>35</v>
      </c>
      <c r="B27" s="134"/>
    </row>
    <row r="28" spans="1:2" x14ac:dyDescent="0.3">
      <c r="A28" s="4" t="s">
        <v>36</v>
      </c>
      <c r="B28" s="134"/>
    </row>
    <row r="29" spans="1:2" x14ac:dyDescent="0.3">
      <c r="A29" s="4" t="s">
        <v>251</v>
      </c>
      <c r="B29" s="152">
        <v>29000000</v>
      </c>
    </row>
    <row r="30" spans="1:2" x14ac:dyDescent="0.3">
      <c r="A30" s="4" t="s">
        <v>39</v>
      </c>
      <c r="B30" s="152">
        <v>14500000</v>
      </c>
    </row>
    <row r="31" spans="1:2" x14ac:dyDescent="0.3">
      <c r="A31" s="4" t="s">
        <v>207</v>
      </c>
      <c r="B31" s="134"/>
    </row>
    <row r="32" spans="1:2" x14ac:dyDescent="0.3">
      <c r="A32" s="4" t="s">
        <v>246</v>
      </c>
      <c r="B32" s="134"/>
    </row>
    <row r="33" spans="1:2" x14ac:dyDescent="0.3">
      <c r="A33" s="4" t="s">
        <v>247</v>
      </c>
      <c r="B33" s="134"/>
    </row>
    <row r="34" spans="1:2" x14ac:dyDescent="0.3">
      <c r="A34" s="4" t="s">
        <v>248</v>
      </c>
      <c r="B34" s="134"/>
    </row>
    <row r="35" spans="1:2" x14ac:dyDescent="0.3">
      <c r="A35" s="4" t="s">
        <v>249</v>
      </c>
      <c r="B35" s="134"/>
    </row>
    <row r="36" spans="1:2" x14ac:dyDescent="0.3">
      <c r="A36" s="4" t="s">
        <v>66</v>
      </c>
      <c r="B36" s="152">
        <v>4000000</v>
      </c>
    </row>
    <row r="37" spans="1:2" x14ac:dyDescent="0.3">
      <c r="A37" s="4" t="s">
        <v>44</v>
      </c>
      <c r="B37" s="152">
        <v>4000000</v>
      </c>
    </row>
    <row r="38" spans="1:2" x14ac:dyDescent="0.3">
      <c r="A38" s="4" t="s">
        <v>42</v>
      </c>
      <c r="B38" s="152">
        <v>4000000</v>
      </c>
    </row>
  </sheetData>
  <sheetProtection algorithmName="SHA-512" hashValue="Sk/DpmdJ1I4GV6EKgLuimG0zX7uZHm0/+6NGdBrTLL7V38YLVskoklY0/aZG3pQAuv7q7CYAqfZKdIujmXUgdw==" saltValue="vVKZdLJkLsucOFZJvX1W4g=="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79998168889431442"/>
    <pageSetUpPr fitToPage="1"/>
  </sheetPr>
  <dimension ref="A1:F2"/>
  <sheetViews>
    <sheetView showGridLines="0" showRowColHeaders="0" zoomScale="110" zoomScaleNormal="110" workbookViewId="0">
      <pane ySplit="2" topLeftCell="A3" activePane="bottomLeft" state="frozen"/>
      <selection pane="bottomLeft" activeCell="B3" sqref="B3"/>
    </sheetView>
  </sheetViews>
  <sheetFormatPr defaultRowHeight="14.4" x14ac:dyDescent="0.3"/>
  <cols>
    <col min="1" max="1" width="15.77734375" style="44" customWidth="1"/>
    <col min="2" max="2" width="39.6640625" style="3" customWidth="1"/>
    <col min="3" max="5" width="15.77734375" style="3" customWidth="1"/>
    <col min="6" max="6" width="20.6640625" style="3" customWidth="1"/>
    <col min="7" max="7" width="3.77734375" style="3" customWidth="1"/>
    <col min="8" max="10" width="18.77734375" style="3" customWidth="1"/>
    <col min="11" max="16384" width="8.88671875" style="3"/>
  </cols>
  <sheetData>
    <row r="1" spans="1:6" ht="23.4" x14ac:dyDescent="0.3">
      <c r="A1" s="215" t="s">
        <v>0</v>
      </c>
      <c r="B1" s="216"/>
      <c r="C1" s="216"/>
      <c r="D1" s="216"/>
      <c r="E1" s="216"/>
      <c r="F1" s="217"/>
    </row>
    <row r="2" spans="1:6" ht="34.799999999999997" x14ac:dyDescent="0.3">
      <c r="A2" s="1" t="s">
        <v>1</v>
      </c>
      <c r="B2" s="2" t="s">
        <v>49</v>
      </c>
      <c r="C2" s="1" t="s">
        <v>50</v>
      </c>
      <c r="D2" s="2" t="s">
        <v>230</v>
      </c>
      <c r="E2" s="2" t="s">
        <v>5</v>
      </c>
      <c r="F2" s="2" t="s">
        <v>266</v>
      </c>
    </row>
  </sheetData>
  <sheetProtection algorithmName="SHA-512" hashValue="+43T+StVubfWoR1J/SNirhPLgx6uL6RuNjFYMS4n8A+9uR97kk+yPsxKpZasEOpy0lgcU1LniKBWXmMHYaKkUw==" saltValue="YI1C1qEgAuyTEPBo8zy4JA==" spinCount="100000" sheet="1" objects="1" scenarios="1" selectLockedCells="1"/>
  <mergeCells count="1">
    <mergeCell ref="A1:F1"/>
  </mergeCells>
  <pageMargins left="0.70866141732283472" right="0.70866141732283472" top="0.74803149606299213" bottom="0.74803149606299213" header="0.31496062992125984" footer="0.31496062992125984"/>
  <pageSetup paperSize="9" scale="71" fitToHeight="0" orientation="landscape" r:id="rId1"/>
  <headerFooter scaleWithDoc="0">
    <oddHeader>&amp;L&amp;F&amp;R &amp;A</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H29"/>
  <sheetViews>
    <sheetView workbookViewId="0">
      <pane ySplit="1" topLeftCell="A2" activePane="bottomLeft" state="frozen"/>
      <selection pane="bottomLeft" activeCell="A2" sqref="A2"/>
    </sheetView>
  </sheetViews>
  <sheetFormatPr defaultRowHeight="14.4" x14ac:dyDescent="0.3"/>
  <cols>
    <col min="1" max="1" width="13.21875" style="20" bestFit="1" customWidth="1"/>
    <col min="2" max="3" width="25.44140625" style="20" customWidth="1"/>
    <col min="4" max="4" width="24" style="20" customWidth="1"/>
    <col min="5" max="5" width="22.77734375" style="20" customWidth="1"/>
    <col min="6" max="6" width="30.109375" style="20" customWidth="1"/>
    <col min="7" max="7" width="13.21875" style="20" bestFit="1" customWidth="1"/>
    <col min="8" max="8" width="11.109375" customWidth="1"/>
  </cols>
  <sheetData>
    <row r="1" spans="1:8" s="25" customFormat="1" ht="45.6" customHeight="1" x14ac:dyDescent="0.3">
      <c r="A1" s="26" t="s">
        <v>67</v>
      </c>
      <c r="B1" s="26" t="s">
        <v>114</v>
      </c>
      <c r="C1" s="26" t="s">
        <v>117</v>
      </c>
      <c r="D1" s="26" t="s">
        <v>115</v>
      </c>
      <c r="E1" s="26" t="s">
        <v>116</v>
      </c>
      <c r="F1" s="26" t="s">
        <v>118</v>
      </c>
      <c r="G1" s="26" t="s">
        <v>67</v>
      </c>
      <c r="H1" s="26" t="s">
        <v>141</v>
      </c>
    </row>
    <row r="2" spans="1:8" x14ac:dyDescent="0.3">
      <c r="A2" s="20" t="s">
        <v>69</v>
      </c>
      <c r="B2" s="20">
        <v>0</v>
      </c>
      <c r="C2" s="20">
        <v>0</v>
      </c>
      <c r="D2" s="20">
        <v>0</v>
      </c>
      <c r="E2" s="20">
        <v>0</v>
      </c>
      <c r="F2" s="20">
        <v>0</v>
      </c>
      <c r="G2" s="20" t="s">
        <v>69</v>
      </c>
      <c r="H2" s="88">
        <v>1.0669999999999999</v>
      </c>
    </row>
    <row r="3" spans="1:8" x14ac:dyDescent="0.3">
      <c r="A3" s="20" t="s">
        <v>68</v>
      </c>
      <c r="B3" s="20">
        <v>0</v>
      </c>
      <c r="C3" s="20">
        <v>0</v>
      </c>
      <c r="D3" s="20">
        <v>0</v>
      </c>
      <c r="E3" s="20">
        <v>0</v>
      </c>
      <c r="F3" s="20">
        <v>0</v>
      </c>
      <c r="G3" s="20" t="s">
        <v>68</v>
      </c>
      <c r="H3" s="88">
        <v>1</v>
      </c>
    </row>
    <row r="4" spans="1:8" x14ac:dyDescent="0.3">
      <c r="A4" s="20" t="s">
        <v>70</v>
      </c>
      <c r="B4" s="20">
        <v>0</v>
      </c>
      <c r="C4" s="20">
        <v>0</v>
      </c>
      <c r="D4" s="20">
        <v>0</v>
      </c>
      <c r="E4" s="20">
        <v>0</v>
      </c>
      <c r="F4" s="20">
        <v>0</v>
      </c>
      <c r="G4" s="20" t="s">
        <v>70</v>
      </c>
      <c r="H4" s="88">
        <v>0.62</v>
      </c>
    </row>
    <row r="5" spans="1:8" x14ac:dyDescent="0.3">
      <c r="A5" s="20" t="s">
        <v>71</v>
      </c>
      <c r="B5" s="20">
        <v>1</v>
      </c>
      <c r="C5" s="20">
        <v>0</v>
      </c>
      <c r="D5" s="20">
        <v>1</v>
      </c>
      <c r="E5" s="20">
        <v>0</v>
      </c>
      <c r="F5" s="20">
        <v>0</v>
      </c>
      <c r="G5" s="20" t="s">
        <v>71</v>
      </c>
      <c r="H5" s="88">
        <v>0.83899999999999997</v>
      </c>
    </row>
    <row r="6" spans="1:8" x14ac:dyDescent="0.3">
      <c r="A6" s="20" t="s">
        <v>72</v>
      </c>
      <c r="B6" s="20">
        <v>0</v>
      </c>
      <c r="C6" s="20">
        <v>0</v>
      </c>
      <c r="D6" s="20">
        <v>0</v>
      </c>
      <c r="E6" s="20">
        <v>0</v>
      </c>
      <c r="F6" s="20">
        <v>0</v>
      </c>
      <c r="G6" s="20" t="s">
        <v>72</v>
      </c>
      <c r="H6" s="88">
        <v>0.82599999999999996</v>
      </c>
    </row>
    <row r="7" spans="1:8" x14ac:dyDescent="0.3">
      <c r="A7" s="20" t="s">
        <v>73</v>
      </c>
      <c r="B7" s="20">
        <v>0</v>
      </c>
      <c r="C7" s="20">
        <v>0</v>
      </c>
      <c r="D7" s="20">
        <v>0</v>
      </c>
      <c r="E7" s="20">
        <v>0</v>
      </c>
      <c r="F7" s="20">
        <v>0</v>
      </c>
      <c r="G7" s="20" t="s">
        <v>73</v>
      </c>
      <c r="H7" s="88">
        <v>0.81779999999999997</v>
      </c>
    </row>
    <row r="8" spans="1:8" x14ac:dyDescent="0.3">
      <c r="A8" s="20" t="s">
        <v>74</v>
      </c>
      <c r="B8" s="20">
        <v>0</v>
      </c>
      <c r="C8" s="20">
        <v>0</v>
      </c>
      <c r="D8" s="20">
        <v>0</v>
      </c>
      <c r="E8" s="20">
        <v>0</v>
      </c>
      <c r="F8" s="20">
        <v>0</v>
      </c>
      <c r="G8" s="20" t="s">
        <v>74</v>
      </c>
      <c r="H8" s="88">
        <v>1.35</v>
      </c>
    </row>
    <row r="9" spans="1:8" x14ac:dyDescent="0.3">
      <c r="A9" s="20" t="s">
        <v>75</v>
      </c>
      <c r="B9" s="20">
        <v>0</v>
      </c>
      <c r="C9" s="20">
        <v>0</v>
      </c>
      <c r="D9" s="20">
        <v>0</v>
      </c>
      <c r="E9" s="20">
        <v>0</v>
      </c>
      <c r="F9" s="20">
        <v>0</v>
      </c>
      <c r="G9" s="20" t="s">
        <v>75</v>
      </c>
      <c r="H9" s="88">
        <v>0.79400000000000004</v>
      </c>
    </row>
    <row r="10" spans="1:8" x14ac:dyDescent="0.3">
      <c r="A10" s="20" t="s">
        <v>76</v>
      </c>
      <c r="B10" s="20">
        <v>0</v>
      </c>
      <c r="C10" s="20">
        <v>0</v>
      </c>
      <c r="D10" s="20">
        <v>0</v>
      </c>
      <c r="E10" s="20">
        <v>0</v>
      </c>
      <c r="F10" s="20">
        <v>0</v>
      </c>
      <c r="G10" s="20" t="s">
        <v>76</v>
      </c>
      <c r="H10" s="88">
        <v>1.208</v>
      </c>
    </row>
    <row r="11" spans="1:8" x14ac:dyDescent="0.3">
      <c r="A11" s="20" t="s">
        <v>77</v>
      </c>
      <c r="B11" s="20">
        <v>0</v>
      </c>
      <c r="C11" s="20">
        <v>0</v>
      </c>
      <c r="D11" s="20">
        <v>0</v>
      </c>
      <c r="E11" s="20">
        <v>0</v>
      </c>
      <c r="F11" s="20">
        <v>0</v>
      </c>
      <c r="G11" s="20" t="s">
        <v>77</v>
      </c>
      <c r="H11" s="88">
        <v>1.157</v>
      </c>
    </row>
    <row r="12" spans="1:8" x14ac:dyDescent="0.3">
      <c r="A12" s="20" t="s">
        <v>78</v>
      </c>
      <c r="B12" s="20">
        <v>0</v>
      </c>
      <c r="C12" s="20">
        <v>0</v>
      </c>
      <c r="D12" s="20">
        <v>0</v>
      </c>
      <c r="E12" s="20">
        <v>0</v>
      </c>
      <c r="F12" s="20">
        <v>0</v>
      </c>
      <c r="G12" s="20" t="s">
        <v>78</v>
      </c>
      <c r="H12" s="88">
        <v>0.97</v>
      </c>
    </row>
    <row r="13" spans="1:8" x14ac:dyDescent="0.3">
      <c r="A13" s="20" t="s">
        <v>79</v>
      </c>
      <c r="B13" s="20">
        <v>0</v>
      </c>
      <c r="C13" s="20">
        <v>0</v>
      </c>
      <c r="D13" s="20">
        <v>0</v>
      </c>
      <c r="E13" s="20">
        <v>0</v>
      </c>
      <c r="F13" s="20">
        <v>0</v>
      </c>
      <c r="G13" s="20" t="s">
        <v>79</v>
      </c>
      <c r="H13" s="88">
        <v>0.88700000000000001</v>
      </c>
    </row>
    <row r="14" spans="1:8" x14ac:dyDescent="0.3">
      <c r="A14" s="20" t="s">
        <v>80</v>
      </c>
      <c r="B14" s="20">
        <v>0</v>
      </c>
      <c r="C14" s="20">
        <v>0</v>
      </c>
      <c r="D14" s="20">
        <v>0</v>
      </c>
      <c r="E14" s="20">
        <v>0</v>
      </c>
      <c r="F14" s="20">
        <v>0</v>
      </c>
      <c r="G14" s="20" t="s">
        <v>80</v>
      </c>
      <c r="H14" s="88">
        <v>0.77400000000000002</v>
      </c>
    </row>
    <row r="15" spans="1:8" x14ac:dyDescent="0.3">
      <c r="A15" s="20" t="s">
        <v>81</v>
      </c>
      <c r="B15" s="20">
        <v>0</v>
      </c>
      <c r="C15" s="20">
        <v>0</v>
      </c>
      <c r="D15" s="20">
        <v>0</v>
      </c>
      <c r="E15" s="20">
        <v>0</v>
      </c>
      <c r="F15" s="20">
        <v>0</v>
      </c>
      <c r="G15" s="20" t="s">
        <v>81</v>
      </c>
      <c r="H15" s="88">
        <v>1.1559999999999999</v>
      </c>
    </row>
    <row r="16" spans="1:8" x14ac:dyDescent="0.3">
      <c r="A16" s="20" t="s">
        <v>82</v>
      </c>
      <c r="B16" s="20">
        <v>0</v>
      </c>
      <c r="C16" s="20">
        <v>0</v>
      </c>
      <c r="D16" s="20">
        <v>0</v>
      </c>
      <c r="E16" s="20">
        <v>0</v>
      </c>
      <c r="F16" s="20">
        <v>0</v>
      </c>
      <c r="G16" s="20" t="s">
        <v>82</v>
      </c>
      <c r="H16" s="88">
        <v>1.044</v>
      </c>
    </row>
    <row r="17" spans="1:8" x14ac:dyDescent="0.3">
      <c r="A17" s="20" t="s">
        <v>83</v>
      </c>
      <c r="B17" s="20">
        <v>0</v>
      </c>
      <c r="C17" s="20">
        <v>0</v>
      </c>
      <c r="D17" s="20">
        <v>0</v>
      </c>
      <c r="E17" s="20">
        <v>0</v>
      </c>
      <c r="F17" s="20">
        <v>0</v>
      </c>
      <c r="G17" s="20" t="s">
        <v>83</v>
      </c>
      <c r="H17" s="88">
        <v>0.77700000000000002</v>
      </c>
    </row>
    <row r="18" spans="1:8" x14ac:dyDescent="0.3">
      <c r="A18" s="20" t="s">
        <v>84</v>
      </c>
      <c r="B18" s="20">
        <v>0</v>
      </c>
      <c r="C18" s="20">
        <v>0</v>
      </c>
      <c r="D18" s="20">
        <v>0</v>
      </c>
      <c r="E18" s="20">
        <v>0</v>
      </c>
      <c r="F18" s="20">
        <v>0</v>
      </c>
      <c r="G18" s="20" t="s">
        <v>84</v>
      </c>
      <c r="H18" s="88">
        <v>0.72499999999999998</v>
      </c>
    </row>
    <row r="19" spans="1:8" x14ac:dyDescent="0.3">
      <c r="A19" s="20" t="s">
        <v>85</v>
      </c>
      <c r="B19" s="20">
        <v>0</v>
      </c>
      <c r="C19" s="20">
        <v>0</v>
      </c>
      <c r="D19" s="20">
        <v>0</v>
      </c>
      <c r="E19" s="20">
        <v>0</v>
      </c>
      <c r="F19" s="20">
        <v>0</v>
      </c>
      <c r="G19" s="20" t="s">
        <v>85</v>
      </c>
      <c r="H19" s="88">
        <v>1</v>
      </c>
    </row>
    <row r="20" spans="1:8" x14ac:dyDescent="0.3">
      <c r="A20" s="20" t="s">
        <v>86</v>
      </c>
      <c r="B20" s="20">
        <v>0</v>
      </c>
      <c r="C20" s="20">
        <v>0</v>
      </c>
      <c r="D20" s="20">
        <v>0</v>
      </c>
      <c r="E20" s="20">
        <v>0</v>
      </c>
      <c r="F20" s="20">
        <v>0</v>
      </c>
      <c r="G20" s="20" t="s">
        <v>86</v>
      </c>
      <c r="H20" s="88">
        <v>0.84399999999999997</v>
      </c>
    </row>
    <row r="21" spans="1:8" x14ac:dyDescent="0.3">
      <c r="A21" s="20" t="s">
        <v>87</v>
      </c>
      <c r="B21" s="20">
        <v>0</v>
      </c>
      <c r="C21" s="20">
        <v>0</v>
      </c>
      <c r="D21" s="20">
        <v>0</v>
      </c>
      <c r="E21" s="20">
        <v>0</v>
      </c>
      <c r="F21" s="20">
        <v>0</v>
      </c>
      <c r="G21" s="20" t="s">
        <v>87</v>
      </c>
      <c r="H21" s="88">
        <v>1.079</v>
      </c>
    </row>
    <row r="22" spans="1:8" x14ac:dyDescent="0.3">
      <c r="A22" s="20" t="s">
        <v>88</v>
      </c>
      <c r="B22" s="20">
        <v>0</v>
      </c>
      <c r="C22" s="20">
        <v>0</v>
      </c>
      <c r="D22" s="20">
        <v>0</v>
      </c>
      <c r="E22" s="20">
        <v>0</v>
      </c>
      <c r="F22" s="20">
        <v>0</v>
      </c>
      <c r="G22" s="20" t="s">
        <v>88</v>
      </c>
      <c r="H22" s="88">
        <v>1.306</v>
      </c>
    </row>
    <row r="23" spans="1:8" x14ac:dyDescent="0.3">
      <c r="A23" s="20" t="s">
        <v>89</v>
      </c>
      <c r="B23" s="20">
        <v>0</v>
      </c>
      <c r="C23" s="20">
        <v>0</v>
      </c>
      <c r="D23" s="20">
        <v>0</v>
      </c>
      <c r="E23" s="20">
        <v>0</v>
      </c>
      <c r="F23" s="20">
        <v>0</v>
      </c>
      <c r="G23" s="20" t="s">
        <v>89</v>
      </c>
      <c r="H23" s="88">
        <v>0.755</v>
      </c>
    </row>
    <row r="24" spans="1:8" x14ac:dyDescent="0.3">
      <c r="A24" s="20" t="s">
        <v>90</v>
      </c>
      <c r="B24" s="20">
        <v>0</v>
      </c>
      <c r="C24" s="20">
        <v>0</v>
      </c>
      <c r="D24" s="20">
        <v>0</v>
      </c>
      <c r="E24" s="20">
        <v>0</v>
      </c>
      <c r="F24" s="20">
        <v>0</v>
      </c>
      <c r="G24" s="20" t="s">
        <v>90</v>
      </c>
      <c r="H24" s="88">
        <v>0.84199999999999997</v>
      </c>
    </row>
    <row r="25" spans="1:8" x14ac:dyDescent="0.3">
      <c r="A25" s="20" t="s">
        <v>91</v>
      </c>
      <c r="B25" s="20">
        <v>0</v>
      </c>
      <c r="C25" s="20">
        <v>0</v>
      </c>
      <c r="D25" s="20">
        <v>0</v>
      </c>
      <c r="E25" s="20">
        <v>0</v>
      </c>
      <c r="F25" s="20">
        <v>0</v>
      </c>
      <c r="G25" s="20" t="s">
        <v>91</v>
      </c>
      <c r="H25" s="88">
        <v>0.68799999999999994</v>
      </c>
    </row>
    <row r="26" spans="1:8" x14ac:dyDescent="0.3">
      <c r="A26" s="20" t="s">
        <v>92</v>
      </c>
      <c r="B26" s="20">
        <v>0</v>
      </c>
      <c r="C26" s="20">
        <v>0</v>
      </c>
      <c r="D26" s="20">
        <v>0</v>
      </c>
      <c r="E26" s="20">
        <v>0</v>
      </c>
      <c r="F26" s="20">
        <v>0</v>
      </c>
      <c r="G26" s="20" t="s">
        <v>92</v>
      </c>
      <c r="H26" s="88">
        <v>0.80400000000000005</v>
      </c>
    </row>
    <row r="27" spans="1:8" x14ac:dyDescent="0.3">
      <c r="A27" s="20" t="s">
        <v>93</v>
      </c>
      <c r="B27" s="20">
        <v>0</v>
      </c>
      <c r="C27" s="20">
        <v>0</v>
      </c>
      <c r="D27" s="20">
        <v>0</v>
      </c>
      <c r="E27" s="20">
        <v>0</v>
      </c>
      <c r="F27" s="20">
        <v>0</v>
      </c>
      <c r="G27" s="20" t="s">
        <v>93</v>
      </c>
      <c r="H27" s="88">
        <v>0.86099999999999999</v>
      </c>
    </row>
    <row r="28" spans="1:8" x14ac:dyDescent="0.3">
      <c r="A28" s="20" t="s">
        <v>94</v>
      </c>
      <c r="B28" s="20">
        <v>0</v>
      </c>
      <c r="C28" s="20">
        <v>0</v>
      </c>
      <c r="D28" s="20">
        <v>0</v>
      </c>
      <c r="E28" s="20">
        <v>0</v>
      </c>
      <c r="F28" s="20">
        <v>0</v>
      </c>
      <c r="G28" s="20" t="s">
        <v>94</v>
      </c>
      <c r="H28" s="88">
        <v>0.95399999999999996</v>
      </c>
    </row>
    <row r="29" spans="1:8" x14ac:dyDescent="0.3">
      <c r="A29" s="20" t="s">
        <v>95</v>
      </c>
      <c r="B29" s="20">
        <v>0</v>
      </c>
      <c r="C29" s="20">
        <v>0</v>
      </c>
      <c r="D29" s="20">
        <v>0</v>
      </c>
      <c r="E29" s="20">
        <v>0</v>
      </c>
      <c r="F29" s="20">
        <v>0</v>
      </c>
      <c r="G29" s="20" t="s">
        <v>95</v>
      </c>
      <c r="H29" s="88">
        <v>1.218</v>
      </c>
    </row>
  </sheetData>
  <sheetProtection algorithmName="SHA-512" hashValue="FqjtaLA2FgxXJtXGg+kWTujeQALfEEDQx//FTkfrDWvU5LSeyB8/NaLdE6GgLA/TXwCxY1UTphbLiVQvVk/8vw==" saltValue="pj9KVDBESqRpDrA2A88FHA==" spinCount="100000" sheet="1" objects="1" scenarios="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tint="0.79998168889431442"/>
    <pageSetUpPr fitToPage="1"/>
  </sheetPr>
  <dimension ref="A1:C3"/>
  <sheetViews>
    <sheetView showGridLines="0" showRowColHeaders="0" zoomScale="130" zoomScaleNormal="130" workbookViewId="0">
      <pane ySplit="2" topLeftCell="A3" activePane="bottomLeft" state="frozen"/>
      <selection sqref="A1:F1"/>
      <selection pane="bottomLeft" sqref="A1:F1"/>
    </sheetView>
  </sheetViews>
  <sheetFormatPr defaultRowHeight="14.4" x14ac:dyDescent="0.3"/>
  <cols>
    <col min="1" max="1" width="13.33203125" style="3" customWidth="1"/>
    <col min="2" max="2" width="49.33203125" style="10" customWidth="1"/>
    <col min="3" max="3" width="43.21875" style="3" customWidth="1"/>
    <col min="4" max="4" width="3.77734375" customWidth="1"/>
    <col min="5" max="7" width="15.77734375" customWidth="1"/>
  </cols>
  <sheetData>
    <row r="1" spans="1:3" ht="21" x14ac:dyDescent="0.3">
      <c r="A1" s="218" t="s">
        <v>97</v>
      </c>
      <c r="B1" s="218"/>
      <c r="C1" s="218"/>
    </row>
    <row r="2" spans="1:3" x14ac:dyDescent="0.3">
      <c r="A2" s="8" t="s">
        <v>1</v>
      </c>
      <c r="B2" s="9" t="s">
        <v>300</v>
      </c>
      <c r="C2" s="8" t="s">
        <v>98</v>
      </c>
    </row>
    <row r="3" spans="1:3" x14ac:dyDescent="0.3">
      <c r="A3" s="12" t="s">
        <v>48</v>
      </c>
      <c r="B3" s="15" t="s">
        <v>58</v>
      </c>
      <c r="C3" s="16" t="s">
        <v>57</v>
      </c>
    </row>
  </sheetData>
  <sheetProtection algorithmName="SHA-512" hashValue="Cf5zYgTO9t6JUm1JQdQ/mQlNeap9eUAVawtEyvkdIXbqovwoeJCfNIQjNvVLxqFMoVMn/FgaT/rgGDQHkSbIgg==" saltValue="C++R9ZWecn90hRFZILuBEA==" spinCount="100000" sheet="1" objects="1" scenarios="1" selectLockedCells="1"/>
  <mergeCells count="1">
    <mergeCell ref="A1:C1"/>
  </mergeCells>
  <pageMargins left="0.70866141732283472" right="0.70866141732283472" top="0.74803149606299213" bottom="0.74803149606299213" header="0.31496062992125984" footer="0.31496062992125984"/>
  <pageSetup paperSize="9" scale="83" fitToHeight="0" orientation="landscape" r:id="rId1"/>
  <headerFooter scaleWithDoc="0">
    <oddHeader>&amp;L&amp;F&amp;R &amp;A</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B16"/>
  <sheetViews>
    <sheetView workbookViewId="0">
      <selection activeCell="B5" sqref="B5"/>
    </sheetView>
  </sheetViews>
  <sheetFormatPr defaultRowHeight="14.4" x14ac:dyDescent="0.3"/>
  <cols>
    <col min="1" max="1" width="41.21875" style="140" customWidth="1"/>
    <col min="2" max="2" width="24.21875" customWidth="1"/>
  </cols>
  <sheetData>
    <row r="1" spans="1:2" x14ac:dyDescent="0.3">
      <c r="A1" s="139" t="s">
        <v>256</v>
      </c>
      <c r="B1" s="11"/>
    </row>
    <row r="2" spans="1:2" x14ac:dyDescent="0.3">
      <c r="A2" s="139" t="s">
        <v>235</v>
      </c>
      <c r="B2" s="137"/>
    </row>
    <row r="3" spans="1:2" x14ac:dyDescent="0.3">
      <c r="A3" s="139" t="s">
        <v>234</v>
      </c>
      <c r="B3" s="137"/>
    </row>
    <row r="4" spans="1:2" x14ac:dyDescent="0.3">
      <c r="A4" s="139" t="s">
        <v>236</v>
      </c>
      <c r="B4" s="137"/>
    </row>
    <row r="5" spans="1:2" x14ac:dyDescent="0.3">
      <c r="A5" s="139" t="s">
        <v>233</v>
      </c>
      <c r="B5" s="137"/>
    </row>
    <row r="6" spans="1:2" x14ac:dyDescent="0.3">
      <c r="A6" s="139" t="s">
        <v>237</v>
      </c>
      <c r="B6" s="137"/>
    </row>
    <row r="7" spans="1:2" x14ac:dyDescent="0.3">
      <c r="A7" s="139" t="s">
        <v>238</v>
      </c>
      <c r="B7" s="137"/>
    </row>
    <row r="8" spans="1:2" x14ac:dyDescent="0.3">
      <c r="A8" s="139" t="s">
        <v>239</v>
      </c>
      <c r="B8" s="137"/>
    </row>
    <row r="9" spans="1:2" x14ac:dyDescent="0.3">
      <c r="A9" s="139" t="s">
        <v>240</v>
      </c>
      <c r="B9" s="137"/>
    </row>
    <row r="10" spans="1:2" x14ac:dyDescent="0.3">
      <c r="A10" s="139" t="s">
        <v>290</v>
      </c>
      <c r="B10" s="137"/>
    </row>
    <row r="11" spans="1:2" x14ac:dyDescent="0.3">
      <c r="A11" s="139" t="s">
        <v>292</v>
      </c>
      <c r="B11" s="11"/>
    </row>
    <row r="12" spans="1:2" x14ac:dyDescent="0.3">
      <c r="A12" s="139" t="s">
        <v>293</v>
      </c>
      <c r="B12" s="137"/>
    </row>
    <row r="13" spans="1:2" x14ac:dyDescent="0.3">
      <c r="A13" s="139" t="s">
        <v>294</v>
      </c>
      <c r="B13" s="137"/>
    </row>
    <row r="14" spans="1:2" x14ac:dyDescent="0.3">
      <c r="A14" s="139" t="s">
        <v>295</v>
      </c>
      <c r="B14" s="137"/>
    </row>
    <row r="15" spans="1:2" x14ac:dyDescent="0.3">
      <c r="A15" s="139" t="s">
        <v>296</v>
      </c>
      <c r="B15" s="137"/>
    </row>
    <row r="16" spans="1:2" x14ac:dyDescent="0.3">
      <c r="B16" s="138"/>
    </row>
  </sheetData>
  <sheetProtection algorithmName="SHA-512" hashValue="7Ba9F5ZT+1ci439SRA3C33M1pBQ65Nq2l4TY/zvyYmE5sUMG3fLrxDIKvGZeQHTlX76XJXafNqN5c/a739P/6Q==" saltValue="t9kthi/+ui2raNM2odlkZQ==" spinCount="100000" sheet="1" objects="1" scenarios="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E7FF"/>
    <pageSetUpPr fitToPage="1"/>
  </sheetPr>
  <dimension ref="A1:G2"/>
  <sheetViews>
    <sheetView showGridLines="0" showRowColHeaders="0" zoomScale="110" zoomScaleNormal="110" workbookViewId="0">
      <pane ySplit="2" topLeftCell="A3" activePane="bottomLeft" state="frozen"/>
      <selection sqref="A1:F1"/>
      <selection pane="bottomLeft" activeCell="G3" sqref="G3"/>
    </sheetView>
  </sheetViews>
  <sheetFormatPr defaultRowHeight="14.4" x14ac:dyDescent="0.3"/>
  <cols>
    <col min="1" max="1" width="15.77734375" style="144" customWidth="1"/>
    <col min="2" max="2" width="39.6640625" style="141" customWidth="1"/>
    <col min="3" max="6" width="15.77734375" style="141" customWidth="1"/>
    <col min="7" max="7" width="26" style="141" customWidth="1"/>
    <col min="8" max="16384" width="8.88671875" style="141"/>
  </cols>
  <sheetData>
    <row r="1" spans="1:7" ht="23.4" x14ac:dyDescent="0.3">
      <c r="A1" s="219" t="s">
        <v>100</v>
      </c>
      <c r="B1" s="220"/>
      <c r="C1" s="220"/>
      <c r="D1" s="220"/>
      <c r="E1" s="220"/>
      <c r="F1" s="221"/>
      <c r="G1" s="222" t="s">
        <v>96</v>
      </c>
    </row>
    <row r="2" spans="1:7" ht="28.8" x14ac:dyDescent="0.3">
      <c r="A2" s="142" t="s">
        <v>1</v>
      </c>
      <c r="B2" s="142" t="s">
        <v>49</v>
      </c>
      <c r="C2" s="142" t="s">
        <v>50</v>
      </c>
      <c r="D2" s="142" t="s">
        <v>2</v>
      </c>
      <c r="E2" s="143" t="s">
        <v>5</v>
      </c>
      <c r="F2" s="143" t="s">
        <v>51</v>
      </c>
      <c r="G2" s="223"/>
    </row>
  </sheetData>
  <sheetProtection algorithmName="SHA-512" hashValue="SiXTiyUnRMZYlO2C+lXgx7zaVgf+tQ0PCyR33QN1drwgdFV5IQvjoS3NwPUvIRIHA8crCPRAeKsSEvqWxpalcw==" saltValue="pnCYPnTUeF1tJbYEItnLCg==" spinCount="100000" sheet="1" objects="1" scenarios="1" selectLockedCells="1"/>
  <mergeCells count="2">
    <mergeCell ref="A1:F1"/>
    <mergeCell ref="G1:G2"/>
  </mergeCells>
  <pageMargins left="0.70866141732283472" right="0.70866141732283472" top="0.74803149606299213" bottom="0.74803149606299213" header="0.31496062992125984" footer="0.31496062992125984"/>
  <pageSetup paperSize="9" scale="72" fitToHeight="0" orientation="landscape" r:id="rId1"/>
  <headerFooter scaleWithDoc="0">
    <oddHeader>&amp;L&amp;F&amp;R  &amp;A</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42</vt:i4>
      </vt:variant>
    </vt:vector>
  </HeadingPairs>
  <TitlesOfParts>
    <vt:vector size="49" baseType="lpstr">
      <vt:lpstr>INSTRUCTIONS</vt:lpstr>
      <vt:lpstr>Call &amp; Topic</vt:lpstr>
      <vt:lpstr>Participants</vt:lpstr>
      <vt:lpstr>Activities &amp; WP</vt:lpstr>
      <vt:lpstr>Indirect costs</vt:lpstr>
      <vt:lpstr>PESCO</vt:lpstr>
      <vt:lpstr>History of changes</vt:lpstr>
      <vt:lpstr>Austria</vt:lpstr>
      <vt:lpstr>Belgium</vt:lpstr>
      <vt:lpstr>Bulgaria</vt:lpstr>
      <vt:lpstr>Croatia</vt:lpstr>
      <vt:lpstr>Czech_Republic</vt:lpstr>
      <vt:lpstr>Denmark</vt:lpstr>
      <vt:lpstr>EDF_2021_AIR_D</vt:lpstr>
      <vt:lpstr>EDF_2021_AIR_R</vt:lpstr>
      <vt:lpstr>EDF_2021_AIRDEF_D</vt:lpstr>
      <vt:lpstr>EDF_2021_C4ISR_D</vt:lpstr>
      <vt:lpstr>EDF_2021_CYBER_D</vt:lpstr>
      <vt:lpstr>EDF_2021_CYBER_R</vt:lpstr>
      <vt:lpstr>EDF_2021_DIGIT_D</vt:lpstr>
      <vt:lpstr>EDF_2021_DIGIT_R</vt:lpstr>
      <vt:lpstr>EDF_2021_DIS_RDIS</vt:lpstr>
      <vt:lpstr>EDF_2021_ENERENV_D</vt:lpstr>
      <vt:lpstr>EDF_2021_GROUND_D</vt:lpstr>
      <vt:lpstr>EDF_2021_GROUND_R</vt:lpstr>
      <vt:lpstr>EDF_2021_MATCOMP_R</vt:lpstr>
      <vt:lpstr>EDF_2021_MCBRN_D</vt:lpstr>
      <vt:lpstr>EDF_2021_MCBRN_R</vt:lpstr>
      <vt:lpstr>EDF_2021_NAVAL_D</vt:lpstr>
      <vt:lpstr>EDF_2021_NAVAL_R</vt:lpstr>
      <vt:lpstr>EDF_2021_OPEN_D</vt:lpstr>
      <vt:lpstr>EDF_2021_OPEN_R</vt:lpstr>
      <vt:lpstr>EDF_2021_OPEN_RDIS</vt:lpstr>
      <vt:lpstr>EDF_2021_PROTMOB_D</vt:lpstr>
      <vt:lpstr>EDF_2021_SENS_R</vt:lpstr>
      <vt:lpstr>EDF_2021_SPACE_D</vt:lpstr>
      <vt:lpstr>Estonia</vt:lpstr>
      <vt:lpstr>Finland</vt:lpstr>
      <vt:lpstr>France</vt:lpstr>
      <vt:lpstr>Luxembourg</vt:lpstr>
      <vt:lpstr>Netherlands</vt:lpstr>
      <vt:lpstr>Norway</vt:lpstr>
      <vt:lpstr>Poland</vt:lpstr>
      <vt:lpstr>Portugal</vt:lpstr>
      <vt:lpstr>Romania</vt:lpstr>
      <vt:lpstr>Slovakia</vt:lpstr>
      <vt:lpstr>Slovenia</vt:lpstr>
      <vt:lpstr>Spain</vt:lpstr>
      <vt:lpstr>Sweden</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GALTIER Guillaume (DEFIS)</dc:creator>
  <cp:lastModifiedBy>GALTIER Guillaume (DEFIS)</cp:lastModifiedBy>
  <cp:lastPrinted>2021-06-28T23:40:06Z</cp:lastPrinted>
  <dcterms:created xsi:type="dcterms:W3CDTF">2021-04-27T13:07:33Z</dcterms:created>
  <dcterms:modified xsi:type="dcterms:W3CDTF">2021-06-29T19:22:47Z</dcterms:modified>
</cp:coreProperties>
</file>